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400"/>
  </bookViews>
  <sheets>
    <sheet name="sheet 1" sheetId="1" r:id="rId1"/>
  </sheets>
  <definedNames>
    <definedName name="_xlnm._FilterDatabase" localSheetId="0" hidden="1">'sheet 1'!$A$6:$W$582</definedName>
    <definedName name="_xlnm.Print_Area" localSheetId="0">'sheet 1'!$A$1:$W$582</definedName>
    <definedName name="_xlnm.Print_Titles" localSheetId="0">'sheet 1'!$4:$6</definedName>
  </definedNames>
  <calcPr calcId="162913"/>
</workbook>
</file>

<file path=xl/calcChain.xml><?xml version="1.0" encoding="utf-8"?>
<calcChain xmlns="http://schemas.openxmlformats.org/spreadsheetml/2006/main">
  <c r="S17" i="1" l="1"/>
  <c r="T17" i="1"/>
  <c r="U17" i="1"/>
  <c r="V17" i="1"/>
  <c r="R17" i="1"/>
  <c r="Q547" i="1" l="1"/>
  <c r="O547" i="1" s="1"/>
  <c r="V15" i="1" l="1"/>
  <c r="U15" i="1"/>
  <c r="T15" i="1"/>
  <c r="S15" i="1"/>
  <c r="R15" i="1"/>
  <c r="V14" i="1"/>
  <c r="U14" i="1"/>
  <c r="T14" i="1"/>
  <c r="S14" i="1"/>
  <c r="R14" i="1"/>
  <c r="V10" i="1"/>
  <c r="U10" i="1"/>
  <c r="T10" i="1"/>
  <c r="S10" i="1"/>
  <c r="R10" i="1"/>
  <c r="S409" i="1"/>
  <c r="T409" i="1"/>
  <c r="U409" i="1"/>
  <c r="V409" i="1"/>
  <c r="S82" i="1" l="1"/>
  <c r="T82" i="1"/>
  <c r="U82" i="1"/>
  <c r="V82" i="1"/>
  <c r="R82" i="1"/>
  <c r="Q84" i="1"/>
  <c r="O84" i="1" s="1"/>
  <c r="S12" i="1" l="1"/>
  <c r="T12" i="1"/>
  <c r="U12" i="1"/>
  <c r="V12" i="1"/>
  <c r="R12" i="1"/>
  <c r="S13" i="1"/>
  <c r="T13" i="1"/>
  <c r="U13" i="1"/>
  <c r="V13" i="1"/>
  <c r="R13" i="1"/>
  <c r="R11" i="1"/>
  <c r="S11" i="1"/>
  <c r="T11" i="1"/>
  <c r="U11" i="1"/>
  <c r="V11" i="1"/>
  <c r="Q16" i="1"/>
  <c r="O16" i="1" s="1"/>
  <c r="S452" i="1"/>
  <c r="T452" i="1"/>
  <c r="U452" i="1"/>
  <c r="V452" i="1"/>
  <c r="R452" i="1"/>
  <c r="V106" i="1"/>
  <c r="V101" i="1"/>
  <c r="S92" i="1"/>
  <c r="S91" i="1" s="1"/>
  <c r="T92" i="1"/>
  <c r="T91" i="1" s="1"/>
  <c r="U92" i="1"/>
  <c r="U91" i="1" s="1"/>
  <c r="V92" i="1"/>
  <c r="V91" i="1" s="1"/>
  <c r="R92" i="1"/>
  <c r="R91" i="1" s="1"/>
  <c r="S548" i="1"/>
  <c r="T548" i="1"/>
  <c r="U548" i="1"/>
  <c r="V548" i="1"/>
  <c r="R548" i="1"/>
  <c r="R549" i="1" s="1"/>
  <c r="S530" i="1"/>
  <c r="T530" i="1"/>
  <c r="U530" i="1"/>
  <c r="V530" i="1"/>
  <c r="R530" i="1"/>
  <c r="R531" i="1" s="1"/>
  <c r="R470" i="1"/>
  <c r="R471" i="1" s="1"/>
  <c r="R473" i="1"/>
  <c r="R474" i="1" s="1"/>
  <c r="R476" i="1"/>
  <c r="R477" i="1" s="1"/>
  <c r="R481" i="1"/>
  <c r="R482" i="1" s="1"/>
  <c r="R484" i="1"/>
  <c r="R485" i="1" s="1"/>
  <c r="R488" i="1"/>
  <c r="R489" i="1" s="1"/>
  <c r="R493" i="1"/>
  <c r="R494" i="1" s="1"/>
  <c r="R496" i="1"/>
  <c r="R497" i="1" s="1"/>
  <c r="R502" i="1"/>
  <c r="R503" i="1" s="1"/>
  <c r="R507" i="1"/>
  <c r="R508" i="1" s="1"/>
  <c r="R513" i="1"/>
  <c r="R512" i="1" s="1"/>
  <c r="R517" i="1"/>
  <c r="R516" i="1" s="1"/>
  <c r="R524" i="1"/>
  <c r="R525" i="1" s="1"/>
  <c r="R537" i="1"/>
  <c r="R538" i="1" s="1"/>
  <c r="R542" i="1"/>
  <c r="R543" i="1" s="1"/>
  <c r="R555" i="1"/>
  <c r="R554" i="1" s="1"/>
  <c r="R560" i="1"/>
  <c r="R561" i="1" s="1"/>
  <c r="R564" i="1"/>
  <c r="R565" i="1" s="1"/>
  <c r="R568" i="1"/>
  <c r="R569" i="1" s="1"/>
  <c r="R575" i="1"/>
  <c r="R576" i="1" s="1"/>
  <c r="R580" i="1"/>
  <c r="R579" i="1" s="1"/>
  <c r="S421" i="1"/>
  <c r="T421" i="1"/>
  <c r="U421" i="1"/>
  <c r="V421" i="1"/>
  <c r="R421" i="1"/>
  <c r="S580" i="1"/>
  <c r="S579" i="1" s="1"/>
  <c r="T580" i="1"/>
  <c r="T579" i="1" s="1"/>
  <c r="U580" i="1"/>
  <c r="U579" i="1" s="1"/>
  <c r="V580" i="1"/>
  <c r="V579" i="1" s="1"/>
  <c r="S575" i="1"/>
  <c r="S574" i="1" s="1"/>
  <c r="T575" i="1"/>
  <c r="T574" i="1" s="1"/>
  <c r="U575" i="1"/>
  <c r="U574" i="1" s="1"/>
  <c r="V575" i="1"/>
  <c r="V574" i="1" s="1"/>
  <c r="S568" i="1"/>
  <c r="S567" i="1" s="1"/>
  <c r="T568" i="1"/>
  <c r="T567" i="1" s="1"/>
  <c r="U568" i="1"/>
  <c r="U567" i="1" s="1"/>
  <c r="V568" i="1"/>
  <c r="V567" i="1" s="1"/>
  <c r="V564" i="1"/>
  <c r="S564" i="1"/>
  <c r="T564" i="1"/>
  <c r="U564" i="1"/>
  <c r="S560" i="1"/>
  <c r="T560" i="1"/>
  <c r="U560" i="1"/>
  <c r="V560" i="1"/>
  <c r="S555" i="1"/>
  <c r="S554" i="1" s="1"/>
  <c r="T555" i="1"/>
  <c r="T554" i="1" s="1"/>
  <c r="U555" i="1"/>
  <c r="U554" i="1" s="1"/>
  <c r="V555" i="1"/>
  <c r="V554" i="1" s="1"/>
  <c r="V542" i="1"/>
  <c r="U542" i="1"/>
  <c r="T542" i="1"/>
  <c r="S542" i="1"/>
  <c r="S537" i="1"/>
  <c r="T537" i="1"/>
  <c r="U537" i="1"/>
  <c r="V537" i="1"/>
  <c r="V524" i="1"/>
  <c r="V523" i="1" s="1"/>
  <c r="U524" i="1"/>
  <c r="U523" i="1" s="1"/>
  <c r="T524" i="1"/>
  <c r="T523" i="1" s="1"/>
  <c r="S524" i="1"/>
  <c r="S523" i="1" s="1"/>
  <c r="V517" i="1"/>
  <c r="V516" i="1" s="1"/>
  <c r="U517" i="1"/>
  <c r="U516" i="1" s="1"/>
  <c r="T517" i="1"/>
  <c r="T516" i="1" s="1"/>
  <c r="S517" i="1"/>
  <c r="S516" i="1" s="1"/>
  <c r="S513" i="1"/>
  <c r="S512" i="1" s="1"/>
  <c r="T513" i="1"/>
  <c r="T512" i="1" s="1"/>
  <c r="U513" i="1"/>
  <c r="U512" i="1" s="1"/>
  <c r="V513" i="1"/>
  <c r="V512" i="1" s="1"/>
  <c r="V507" i="1"/>
  <c r="U507" i="1"/>
  <c r="T507" i="1"/>
  <c r="S507" i="1"/>
  <c r="S502" i="1"/>
  <c r="T502" i="1"/>
  <c r="U502" i="1"/>
  <c r="V502" i="1"/>
  <c r="V496" i="1"/>
  <c r="U496" i="1"/>
  <c r="T496" i="1"/>
  <c r="S496" i="1"/>
  <c r="S493" i="1"/>
  <c r="T493" i="1"/>
  <c r="U493" i="1"/>
  <c r="V493" i="1"/>
  <c r="V488" i="1"/>
  <c r="U488" i="1"/>
  <c r="T488" i="1"/>
  <c r="S488" i="1"/>
  <c r="V484" i="1"/>
  <c r="U484" i="1"/>
  <c r="T484" i="1"/>
  <c r="S484" i="1"/>
  <c r="V481" i="1"/>
  <c r="U481" i="1"/>
  <c r="T481" i="1"/>
  <c r="S481" i="1"/>
  <c r="S476" i="1"/>
  <c r="T476" i="1"/>
  <c r="U476" i="1"/>
  <c r="V476" i="1"/>
  <c r="V473" i="1"/>
  <c r="U473" i="1"/>
  <c r="T473" i="1"/>
  <c r="S473" i="1"/>
  <c r="S470" i="1"/>
  <c r="T470" i="1"/>
  <c r="U470" i="1"/>
  <c r="V470" i="1"/>
  <c r="V461" i="1"/>
  <c r="V460" i="1" s="1"/>
  <c r="U461" i="1"/>
  <c r="U460" i="1" s="1"/>
  <c r="T461" i="1"/>
  <c r="T460" i="1" s="1"/>
  <c r="S461" i="1"/>
  <c r="S460" i="1" s="1"/>
  <c r="R461" i="1"/>
  <c r="R460" i="1" s="1"/>
  <c r="S455" i="1"/>
  <c r="S454" i="1" s="1"/>
  <c r="T455" i="1"/>
  <c r="T454" i="1" s="1"/>
  <c r="U455" i="1"/>
  <c r="U454" i="1" s="1"/>
  <c r="V455" i="1"/>
  <c r="V454" i="1" s="1"/>
  <c r="R455" i="1"/>
  <c r="R454" i="1" s="1"/>
  <c r="V447" i="1"/>
  <c r="V446" i="1" s="1"/>
  <c r="U447" i="1"/>
  <c r="U446" i="1" s="1"/>
  <c r="T447" i="1"/>
  <c r="T446" i="1" s="1"/>
  <c r="S447" i="1"/>
  <c r="S446" i="1" s="1"/>
  <c r="R447" i="1"/>
  <c r="R446" i="1" s="1"/>
  <c r="S441" i="1"/>
  <c r="S440" i="1" s="1"/>
  <c r="T441" i="1"/>
  <c r="T440" i="1" s="1"/>
  <c r="U441" i="1"/>
  <c r="U440" i="1" s="1"/>
  <c r="V441" i="1"/>
  <c r="V440" i="1" s="1"/>
  <c r="R441" i="1"/>
  <c r="R440" i="1" s="1"/>
  <c r="S436" i="1"/>
  <c r="S435" i="1" s="1"/>
  <c r="S434" i="1" s="1"/>
  <c r="T436" i="1"/>
  <c r="T435" i="1" s="1"/>
  <c r="T434" i="1" s="1"/>
  <c r="U436" i="1"/>
  <c r="U435" i="1" s="1"/>
  <c r="U434" i="1" s="1"/>
  <c r="V436" i="1"/>
  <c r="V435" i="1" s="1"/>
  <c r="V434" i="1" s="1"/>
  <c r="R436" i="1"/>
  <c r="R435" i="1" s="1"/>
  <c r="R434" i="1" s="1"/>
  <c r="S430" i="1"/>
  <c r="T430" i="1"/>
  <c r="U430" i="1"/>
  <c r="V430" i="1"/>
  <c r="R430" i="1"/>
  <c r="S427" i="1"/>
  <c r="T427" i="1"/>
  <c r="U427" i="1"/>
  <c r="V427" i="1"/>
  <c r="R427" i="1"/>
  <c r="S414" i="1"/>
  <c r="S408" i="1" s="1"/>
  <c r="T414" i="1"/>
  <c r="T408" i="1" s="1"/>
  <c r="U414" i="1"/>
  <c r="U408" i="1" s="1"/>
  <c r="V414" i="1"/>
  <c r="V408" i="1" s="1"/>
  <c r="R409" i="1"/>
  <c r="V402" i="1"/>
  <c r="V401" i="1" s="1"/>
  <c r="U402" i="1"/>
  <c r="U401" i="1" s="1"/>
  <c r="T402" i="1"/>
  <c r="T401" i="1" s="1"/>
  <c r="S402" i="1"/>
  <c r="S401" i="1" s="1"/>
  <c r="R402" i="1"/>
  <c r="R401" i="1" s="1"/>
  <c r="S396" i="1"/>
  <c r="T396" i="1"/>
  <c r="U396" i="1"/>
  <c r="V396" i="1"/>
  <c r="R396" i="1"/>
  <c r="Q13" i="1" l="1"/>
  <c r="O13" i="1" s="1"/>
  <c r="T492" i="1"/>
  <c r="Q17" i="1"/>
  <c r="O17" i="1" s="1"/>
  <c r="U492" i="1"/>
  <c r="S439" i="1"/>
  <c r="S433" i="1" s="1"/>
  <c r="S492" i="1"/>
  <c r="R439" i="1"/>
  <c r="R433" i="1" s="1"/>
  <c r="U529" i="1"/>
  <c r="U528" i="1" s="1"/>
  <c r="T529" i="1"/>
  <c r="T528" i="1" s="1"/>
  <c r="S529" i="1"/>
  <c r="S528" i="1" s="1"/>
  <c r="V100" i="1"/>
  <c r="V99" i="1" s="1"/>
  <c r="U469" i="1"/>
  <c r="T480" i="1"/>
  <c r="T469" i="1"/>
  <c r="U480" i="1"/>
  <c r="S469" i="1"/>
  <c r="V480" i="1"/>
  <c r="V501" i="1"/>
  <c r="V500" i="1" s="1"/>
  <c r="V499" i="1" s="1"/>
  <c r="V466" i="1" s="1"/>
  <c r="R518" i="1"/>
  <c r="V559" i="1"/>
  <c r="V558" i="1" s="1"/>
  <c r="U559" i="1"/>
  <c r="U558" i="1" s="1"/>
  <c r="R581" i="1"/>
  <c r="U439" i="1"/>
  <c r="U433" i="1" s="1"/>
  <c r="T559" i="1"/>
  <c r="T558" i="1" s="1"/>
  <c r="T439" i="1"/>
  <c r="T433" i="1" s="1"/>
  <c r="S559" i="1"/>
  <c r="S558" i="1" s="1"/>
  <c r="R556" i="1"/>
  <c r="V439" i="1"/>
  <c r="V433" i="1" s="1"/>
  <c r="S407" i="1"/>
  <c r="V469" i="1"/>
  <c r="S480" i="1"/>
  <c r="V492" i="1"/>
  <c r="R501" i="1"/>
  <c r="R500" i="1" s="1"/>
  <c r="R499" i="1" s="1"/>
  <c r="R420" i="1"/>
  <c r="R419" i="1" s="1"/>
  <c r="R418" i="1" s="1"/>
  <c r="V420" i="1"/>
  <c r="V419" i="1" s="1"/>
  <c r="V418" i="1" s="1"/>
  <c r="U420" i="1"/>
  <c r="U419" i="1" s="1"/>
  <c r="U418" i="1" s="1"/>
  <c r="T420" i="1"/>
  <c r="T419" i="1" s="1"/>
  <c r="T418" i="1" s="1"/>
  <c r="S420" i="1"/>
  <c r="S419" i="1" s="1"/>
  <c r="S418" i="1" s="1"/>
  <c r="R559" i="1"/>
  <c r="V407" i="1"/>
  <c r="U501" i="1"/>
  <c r="U500" i="1" s="1"/>
  <c r="U499" i="1" s="1"/>
  <c r="R469" i="1"/>
  <c r="R480" i="1"/>
  <c r="U407" i="1"/>
  <c r="T501" i="1"/>
  <c r="T500" i="1" s="1"/>
  <c r="T499" i="1" s="1"/>
  <c r="T407" i="1"/>
  <c r="S501" i="1"/>
  <c r="S500" i="1" s="1"/>
  <c r="S499" i="1" s="1"/>
  <c r="V529" i="1"/>
  <c r="V528" i="1" s="1"/>
  <c r="R574" i="1"/>
  <c r="Q574" i="1" s="1"/>
  <c r="O574" i="1" s="1"/>
  <c r="R514" i="1"/>
  <c r="R523" i="1"/>
  <c r="Q523" i="1" s="1"/>
  <c r="O523" i="1" s="1"/>
  <c r="R529" i="1"/>
  <c r="R528" i="1" s="1"/>
  <c r="R492" i="1"/>
  <c r="R567" i="1"/>
  <c r="S393" i="1"/>
  <c r="S394" i="1" s="1"/>
  <c r="T393" i="1"/>
  <c r="T394" i="1" s="1"/>
  <c r="U393" i="1"/>
  <c r="U394" i="1" s="1"/>
  <c r="V393" i="1"/>
  <c r="V394" i="1" s="1"/>
  <c r="R393" i="1"/>
  <c r="R394" i="1" s="1"/>
  <c r="V389" i="1"/>
  <c r="V390" i="1" s="1"/>
  <c r="U389" i="1"/>
  <c r="U390" i="1" s="1"/>
  <c r="T389" i="1"/>
  <c r="T390" i="1" s="1"/>
  <c r="S389" i="1"/>
  <c r="R389" i="1"/>
  <c r="R390" i="1" s="1"/>
  <c r="V385" i="1"/>
  <c r="V386" i="1" s="1"/>
  <c r="U385" i="1"/>
  <c r="T385" i="1"/>
  <c r="T386" i="1" s="1"/>
  <c r="S385" i="1"/>
  <c r="R385" i="1"/>
  <c r="R386" i="1" s="1"/>
  <c r="V377" i="1"/>
  <c r="V376" i="1" s="1"/>
  <c r="V375" i="1" s="1"/>
  <c r="V374" i="1" s="1"/>
  <c r="U377" i="1"/>
  <c r="U376" i="1" s="1"/>
  <c r="U375" i="1" s="1"/>
  <c r="U374" i="1" s="1"/>
  <c r="T377" i="1"/>
  <c r="S377" i="1"/>
  <c r="S376" i="1" s="1"/>
  <c r="S375" i="1" s="1"/>
  <c r="S374" i="1" s="1"/>
  <c r="R377" i="1"/>
  <c r="V370" i="1"/>
  <c r="V369" i="1" s="1"/>
  <c r="U370" i="1"/>
  <c r="T370" i="1"/>
  <c r="T369" i="1" s="1"/>
  <c r="S370" i="1"/>
  <c r="S369" i="1" s="1"/>
  <c r="R370" i="1"/>
  <c r="R369" i="1" s="1"/>
  <c r="V364" i="1"/>
  <c r="V363" i="1" s="1"/>
  <c r="U364" i="1"/>
  <c r="U363" i="1" s="1"/>
  <c r="T364" i="1"/>
  <c r="T363" i="1" s="1"/>
  <c r="S364" i="1"/>
  <c r="S363" i="1" s="1"/>
  <c r="R364" i="1"/>
  <c r="V358" i="1"/>
  <c r="V357" i="1" s="1"/>
  <c r="U358" i="1"/>
  <c r="U357" i="1" s="1"/>
  <c r="T358" i="1"/>
  <c r="T357" i="1" s="1"/>
  <c r="S358" i="1"/>
  <c r="S357" i="1" s="1"/>
  <c r="R358" i="1"/>
  <c r="R357" i="1" s="1"/>
  <c r="V353" i="1"/>
  <c r="V352" i="1" s="1"/>
  <c r="U353" i="1"/>
  <c r="U352" i="1" s="1"/>
  <c r="T353" i="1"/>
  <c r="T352" i="1" s="1"/>
  <c r="S353" i="1"/>
  <c r="S352" i="1" s="1"/>
  <c r="R353" i="1"/>
  <c r="R352" i="1" s="1"/>
  <c r="V348" i="1"/>
  <c r="V349" i="1" s="1"/>
  <c r="U348" i="1"/>
  <c r="U349" i="1" s="1"/>
  <c r="T348" i="1"/>
  <c r="T349" i="1" s="1"/>
  <c r="S348" i="1"/>
  <c r="S349" i="1" s="1"/>
  <c r="R348" i="1"/>
  <c r="R349" i="1" s="1"/>
  <c r="V344" i="1"/>
  <c r="U344" i="1"/>
  <c r="U345" i="1" s="1"/>
  <c r="T344" i="1"/>
  <c r="S344" i="1"/>
  <c r="R344" i="1"/>
  <c r="S339" i="1"/>
  <c r="S340" i="1" s="1"/>
  <c r="T339" i="1"/>
  <c r="T340" i="1" s="1"/>
  <c r="U339" i="1"/>
  <c r="U340" i="1" s="1"/>
  <c r="V339" i="1"/>
  <c r="V340" i="1" s="1"/>
  <c r="R339" i="1"/>
  <c r="R340" i="1" s="1"/>
  <c r="V334" i="1"/>
  <c r="U334" i="1"/>
  <c r="T334" i="1"/>
  <c r="S334" i="1"/>
  <c r="S335" i="1" s="1"/>
  <c r="R334" i="1"/>
  <c r="V328" i="1"/>
  <c r="V327" i="1" s="1"/>
  <c r="U328" i="1"/>
  <c r="U327" i="1" s="1"/>
  <c r="T328" i="1"/>
  <c r="T327" i="1" s="1"/>
  <c r="S328" i="1"/>
  <c r="S327" i="1" s="1"/>
  <c r="R328" i="1"/>
  <c r="R327" i="1" s="1"/>
  <c r="V320" i="1"/>
  <c r="V321" i="1" s="1"/>
  <c r="U320" i="1"/>
  <c r="T320" i="1"/>
  <c r="S320" i="1"/>
  <c r="S321" i="1" s="1"/>
  <c r="R320" i="1"/>
  <c r="R321" i="1" s="1"/>
  <c r="V315" i="1"/>
  <c r="V316" i="1" s="1"/>
  <c r="U315" i="1"/>
  <c r="U316" i="1" s="1"/>
  <c r="T315" i="1"/>
  <c r="T316" i="1" s="1"/>
  <c r="S315" i="1"/>
  <c r="R315" i="1"/>
  <c r="R316" i="1" s="1"/>
  <c r="V310" i="1"/>
  <c r="V311" i="1" s="1"/>
  <c r="U310" i="1"/>
  <c r="U311" i="1" s="1"/>
  <c r="T310" i="1"/>
  <c r="T311" i="1" s="1"/>
  <c r="S310" i="1"/>
  <c r="R310" i="1"/>
  <c r="V305" i="1"/>
  <c r="V306" i="1" s="1"/>
  <c r="U305" i="1"/>
  <c r="U306" i="1" s="1"/>
  <c r="T305" i="1"/>
  <c r="T306" i="1" s="1"/>
  <c r="S305" i="1"/>
  <c r="R305" i="1"/>
  <c r="R306" i="1" s="1"/>
  <c r="V300" i="1"/>
  <c r="V301" i="1" s="1"/>
  <c r="U300" i="1"/>
  <c r="U301" i="1" s="1"/>
  <c r="T300" i="1"/>
  <c r="S300" i="1"/>
  <c r="S301" i="1" s="1"/>
  <c r="R300" i="1"/>
  <c r="R301" i="1" s="1"/>
  <c r="S297" i="1"/>
  <c r="S298" i="1" s="1"/>
  <c r="T297" i="1"/>
  <c r="U297" i="1"/>
  <c r="V297" i="1"/>
  <c r="V298" i="1" s="1"/>
  <c r="R297" i="1"/>
  <c r="R298" i="1" s="1"/>
  <c r="V292" i="1"/>
  <c r="U292" i="1"/>
  <c r="U293" i="1" s="1"/>
  <c r="T292" i="1"/>
  <c r="T293" i="1" s="1"/>
  <c r="S292" i="1"/>
  <c r="S293" i="1" s="1"/>
  <c r="R292" i="1"/>
  <c r="V285" i="1"/>
  <c r="V286" i="1" s="1"/>
  <c r="U285" i="1"/>
  <c r="U286" i="1" s="1"/>
  <c r="T285" i="1"/>
  <c r="T286" i="1" s="1"/>
  <c r="S285" i="1"/>
  <c r="R285" i="1"/>
  <c r="R286" i="1" s="1"/>
  <c r="S280" i="1"/>
  <c r="T280" i="1"/>
  <c r="U280" i="1"/>
  <c r="V280" i="1"/>
  <c r="R280" i="1"/>
  <c r="S275" i="1"/>
  <c r="S274" i="1" s="1"/>
  <c r="T275" i="1"/>
  <c r="T274" i="1" s="1"/>
  <c r="U275" i="1"/>
  <c r="U274" i="1" s="1"/>
  <c r="V275" i="1"/>
  <c r="R275" i="1"/>
  <c r="R274" i="1" s="1"/>
  <c r="S270" i="1"/>
  <c r="S271" i="1" s="1"/>
  <c r="T270" i="1"/>
  <c r="T271" i="1" s="1"/>
  <c r="U270" i="1"/>
  <c r="U271" i="1" s="1"/>
  <c r="V270" i="1"/>
  <c r="V271" i="1" s="1"/>
  <c r="R270" i="1"/>
  <c r="R271" i="1" s="1"/>
  <c r="S267" i="1"/>
  <c r="T267" i="1"/>
  <c r="T268" i="1" s="1"/>
  <c r="U267" i="1"/>
  <c r="U268" i="1" s="1"/>
  <c r="V267" i="1"/>
  <c r="R267" i="1"/>
  <c r="R268" i="1" s="1"/>
  <c r="V262" i="1"/>
  <c r="V263" i="1" s="1"/>
  <c r="U262" i="1"/>
  <c r="U263" i="1" s="1"/>
  <c r="T262" i="1"/>
  <c r="S262" i="1"/>
  <c r="R262" i="1"/>
  <c r="R263" i="1" s="1"/>
  <c r="S258" i="1"/>
  <c r="S259" i="1" s="1"/>
  <c r="T258" i="1"/>
  <c r="U258" i="1"/>
  <c r="V258" i="1"/>
  <c r="R258" i="1"/>
  <c r="R259" i="1" s="1"/>
  <c r="S252" i="1"/>
  <c r="S251" i="1" s="1"/>
  <c r="T252" i="1"/>
  <c r="T251" i="1" s="1"/>
  <c r="U252" i="1"/>
  <c r="V252" i="1"/>
  <c r="V251" i="1" s="1"/>
  <c r="R252" i="1"/>
  <c r="S246" i="1"/>
  <c r="T246" i="1"/>
  <c r="T247" i="1" s="1"/>
  <c r="U246" i="1"/>
  <c r="U247" i="1" s="1"/>
  <c r="V246" i="1"/>
  <c r="R246" i="1"/>
  <c r="R247" i="1" s="1"/>
  <c r="V242" i="1"/>
  <c r="U242" i="1"/>
  <c r="U243" i="1" s="1"/>
  <c r="T242" i="1"/>
  <c r="S242" i="1"/>
  <c r="S243" i="1" s="1"/>
  <c r="R242" i="1"/>
  <c r="S237" i="1"/>
  <c r="S238" i="1" s="1"/>
  <c r="T237" i="1"/>
  <c r="U237" i="1"/>
  <c r="V237" i="1"/>
  <c r="V238" i="1" s="1"/>
  <c r="R237" i="1"/>
  <c r="R238" i="1" s="1"/>
  <c r="V234" i="1"/>
  <c r="U234" i="1"/>
  <c r="T234" i="1"/>
  <c r="T235" i="1" s="1"/>
  <c r="S234" i="1"/>
  <c r="S235" i="1" s="1"/>
  <c r="R234" i="1"/>
  <c r="R235" i="1" s="1"/>
  <c r="V229" i="1"/>
  <c r="V230" i="1" s="1"/>
  <c r="U229" i="1"/>
  <c r="U230" i="1" s="1"/>
  <c r="T229" i="1"/>
  <c r="T230" i="1" s="1"/>
  <c r="S229" i="1"/>
  <c r="R229" i="1"/>
  <c r="R230" i="1" s="1"/>
  <c r="V226" i="1"/>
  <c r="V227" i="1" s="1"/>
  <c r="U226" i="1"/>
  <c r="U227" i="1" s="1"/>
  <c r="T226" i="1"/>
  <c r="S226" i="1"/>
  <c r="S227" i="1" s="1"/>
  <c r="R226" i="1"/>
  <c r="R227" i="1" s="1"/>
  <c r="S223" i="1"/>
  <c r="S224" i="1" s="1"/>
  <c r="T223" i="1"/>
  <c r="T224" i="1" s="1"/>
  <c r="U223" i="1"/>
  <c r="U224" i="1" s="1"/>
  <c r="V223" i="1"/>
  <c r="V224" i="1" s="1"/>
  <c r="R223" i="1"/>
  <c r="R224" i="1" s="1"/>
  <c r="S219" i="1"/>
  <c r="T219" i="1"/>
  <c r="T220" i="1" s="1"/>
  <c r="U219" i="1"/>
  <c r="V219" i="1"/>
  <c r="R219" i="1"/>
  <c r="V213" i="1"/>
  <c r="V214" i="1" s="1"/>
  <c r="U213" i="1"/>
  <c r="U214" i="1" s="1"/>
  <c r="T213" i="1"/>
  <c r="T214" i="1" s="1"/>
  <c r="S213" i="1"/>
  <c r="R213" i="1"/>
  <c r="R214" i="1" s="1"/>
  <c r="S208" i="1"/>
  <c r="T208" i="1"/>
  <c r="T209" i="1" s="1"/>
  <c r="U208" i="1"/>
  <c r="V208" i="1"/>
  <c r="V209" i="1" s="1"/>
  <c r="R208" i="1"/>
  <c r="V203" i="1"/>
  <c r="V204" i="1" s="1"/>
  <c r="U203" i="1"/>
  <c r="T203" i="1"/>
  <c r="T204" i="1" s="1"/>
  <c r="S203" i="1"/>
  <c r="S204" i="1" s="1"/>
  <c r="R203" i="1"/>
  <c r="R204" i="1" s="1"/>
  <c r="S199" i="1"/>
  <c r="S200" i="1" s="1"/>
  <c r="T199" i="1"/>
  <c r="T200" i="1" s="1"/>
  <c r="U199" i="1"/>
  <c r="U200" i="1" s="1"/>
  <c r="V199" i="1"/>
  <c r="V200" i="1" s="1"/>
  <c r="R199" i="1"/>
  <c r="R200" i="1" s="1"/>
  <c r="V194" i="1"/>
  <c r="V195" i="1" s="1"/>
  <c r="U194" i="1"/>
  <c r="U195" i="1" s="1"/>
  <c r="T194" i="1"/>
  <c r="T195" i="1" s="1"/>
  <c r="S194" i="1"/>
  <c r="S195" i="1" s="1"/>
  <c r="R194" i="1"/>
  <c r="R195" i="1" s="1"/>
  <c r="S189" i="1"/>
  <c r="S190" i="1" s="1"/>
  <c r="T189" i="1"/>
  <c r="T190" i="1" s="1"/>
  <c r="U189" i="1"/>
  <c r="V189" i="1"/>
  <c r="V190" i="1" s="1"/>
  <c r="R189" i="1"/>
  <c r="R190" i="1" s="1"/>
  <c r="S178" i="1"/>
  <c r="S177" i="1" s="1"/>
  <c r="T178" i="1"/>
  <c r="T177" i="1" s="1"/>
  <c r="U178" i="1"/>
  <c r="U177" i="1" s="1"/>
  <c r="V178" i="1"/>
  <c r="V177" i="1" s="1"/>
  <c r="R178" i="1"/>
  <c r="R177" i="1" s="1"/>
  <c r="V173" i="1"/>
  <c r="U173" i="1"/>
  <c r="T173" i="1"/>
  <c r="S173" i="1"/>
  <c r="R173" i="1"/>
  <c r="S169" i="1"/>
  <c r="S170" i="1" s="1"/>
  <c r="T169" i="1"/>
  <c r="U169" i="1"/>
  <c r="U170" i="1" s="1"/>
  <c r="V169" i="1"/>
  <c r="R169" i="1"/>
  <c r="V165" i="1"/>
  <c r="V166" i="1" s="1"/>
  <c r="U165" i="1"/>
  <c r="U166" i="1" s="1"/>
  <c r="T165" i="1"/>
  <c r="S165" i="1"/>
  <c r="S166" i="1" s="1"/>
  <c r="R165" i="1"/>
  <c r="R166" i="1" s="1"/>
  <c r="V162" i="1"/>
  <c r="V163" i="1" s="1"/>
  <c r="U162" i="1"/>
  <c r="U163" i="1" s="1"/>
  <c r="T162" i="1"/>
  <c r="S162" i="1"/>
  <c r="R162" i="1"/>
  <c r="R163" i="1" s="1"/>
  <c r="S159" i="1"/>
  <c r="S160" i="1" s="1"/>
  <c r="T159" i="1"/>
  <c r="U159" i="1"/>
  <c r="U160" i="1" s="1"/>
  <c r="V159" i="1"/>
  <c r="V160" i="1" s="1"/>
  <c r="R159" i="1"/>
  <c r="R160" i="1" s="1"/>
  <c r="V154" i="1"/>
  <c r="V155" i="1" s="1"/>
  <c r="U154" i="1"/>
  <c r="U155" i="1" s="1"/>
  <c r="T154" i="1"/>
  <c r="T155" i="1" s="1"/>
  <c r="S154" i="1"/>
  <c r="S155" i="1" s="1"/>
  <c r="R154" i="1"/>
  <c r="R155" i="1" s="1"/>
  <c r="V146" i="1"/>
  <c r="U146" i="1"/>
  <c r="U145" i="1" s="1"/>
  <c r="T146" i="1"/>
  <c r="S146" i="1"/>
  <c r="S145" i="1" s="1"/>
  <c r="R146" i="1"/>
  <c r="V140" i="1"/>
  <c r="V141" i="1" s="1"/>
  <c r="U140" i="1"/>
  <c r="U141" i="1" s="1"/>
  <c r="T140" i="1"/>
  <c r="T141" i="1" s="1"/>
  <c r="S140" i="1"/>
  <c r="S141" i="1" s="1"/>
  <c r="R140" i="1"/>
  <c r="R141" i="1" s="1"/>
  <c r="V135" i="1"/>
  <c r="V136" i="1" s="1"/>
  <c r="U135" i="1"/>
  <c r="U136" i="1" s="1"/>
  <c r="T135" i="1"/>
  <c r="T136" i="1" s="1"/>
  <c r="S135" i="1"/>
  <c r="S136" i="1" s="1"/>
  <c r="R135" i="1"/>
  <c r="S130" i="1"/>
  <c r="S131" i="1" s="1"/>
  <c r="T130" i="1"/>
  <c r="T131" i="1" s="1"/>
  <c r="U130" i="1"/>
  <c r="U131" i="1" s="1"/>
  <c r="V130" i="1"/>
  <c r="R130" i="1"/>
  <c r="R131" i="1" s="1"/>
  <c r="S124" i="1"/>
  <c r="S125" i="1" s="1"/>
  <c r="T124" i="1"/>
  <c r="T125" i="1" s="1"/>
  <c r="U124" i="1"/>
  <c r="U125" i="1" s="1"/>
  <c r="V124" i="1"/>
  <c r="V125" i="1" s="1"/>
  <c r="R124" i="1"/>
  <c r="R125" i="1" s="1"/>
  <c r="S119" i="1"/>
  <c r="S120" i="1" s="1"/>
  <c r="T119" i="1"/>
  <c r="U119" i="1"/>
  <c r="V119" i="1"/>
  <c r="R119" i="1"/>
  <c r="V112" i="1"/>
  <c r="V113" i="1" s="1"/>
  <c r="U112" i="1"/>
  <c r="U111" i="1" s="1"/>
  <c r="T112" i="1"/>
  <c r="T111" i="1" s="1"/>
  <c r="S112" i="1"/>
  <c r="S111" i="1" s="1"/>
  <c r="R112" i="1"/>
  <c r="R111" i="1" s="1"/>
  <c r="V108" i="1"/>
  <c r="V109" i="1" s="1"/>
  <c r="U108" i="1"/>
  <c r="T108" i="1"/>
  <c r="T107" i="1" s="1"/>
  <c r="S108" i="1"/>
  <c r="R108" i="1"/>
  <c r="R107" i="1" s="1"/>
  <c r="S103" i="1"/>
  <c r="S102" i="1" s="1"/>
  <c r="S101" i="1" s="1"/>
  <c r="T103" i="1"/>
  <c r="T102" i="1" s="1"/>
  <c r="T101" i="1" s="1"/>
  <c r="U103" i="1"/>
  <c r="U102" i="1" s="1"/>
  <c r="U101" i="1" s="1"/>
  <c r="V103" i="1"/>
  <c r="V104" i="1" s="1"/>
  <c r="R103" i="1"/>
  <c r="R102" i="1" s="1"/>
  <c r="R101" i="1" s="1"/>
  <c r="S94" i="1"/>
  <c r="S95" i="1" s="1"/>
  <c r="T94" i="1"/>
  <c r="T95" i="1" s="1"/>
  <c r="U94" i="1"/>
  <c r="U95" i="1" s="1"/>
  <c r="V94" i="1"/>
  <c r="V95" i="1" s="1"/>
  <c r="R94" i="1"/>
  <c r="R95" i="1" s="1"/>
  <c r="S86" i="1"/>
  <c r="S87" i="1" s="1"/>
  <c r="T86" i="1"/>
  <c r="T87" i="1" s="1"/>
  <c r="U86" i="1"/>
  <c r="U87" i="1" s="1"/>
  <c r="V86" i="1"/>
  <c r="V87" i="1" s="1"/>
  <c r="R86" i="1"/>
  <c r="T83" i="1"/>
  <c r="R83" i="1"/>
  <c r="V75" i="1"/>
  <c r="V76" i="1" s="1"/>
  <c r="U75" i="1"/>
  <c r="U76" i="1" s="1"/>
  <c r="T75" i="1"/>
  <c r="T76" i="1" s="1"/>
  <c r="S75" i="1"/>
  <c r="S76" i="1" s="1"/>
  <c r="R75" i="1"/>
  <c r="R76" i="1" s="1"/>
  <c r="S70" i="1"/>
  <c r="T70" i="1"/>
  <c r="U70" i="1"/>
  <c r="V70" i="1"/>
  <c r="R70" i="1"/>
  <c r="R71" i="1" s="1"/>
  <c r="V66" i="1"/>
  <c r="V65" i="1" s="1"/>
  <c r="U66" i="1"/>
  <c r="U65" i="1" s="1"/>
  <c r="T66" i="1"/>
  <c r="S66" i="1"/>
  <c r="S65" i="1" s="1"/>
  <c r="R66" i="1"/>
  <c r="S57" i="1"/>
  <c r="S56" i="1" s="1"/>
  <c r="T57" i="1"/>
  <c r="U57" i="1"/>
  <c r="U56" i="1" s="1"/>
  <c r="V57" i="1"/>
  <c r="V56" i="1" s="1"/>
  <c r="R57" i="1"/>
  <c r="R56" i="1" s="1"/>
  <c r="V53" i="1"/>
  <c r="V52" i="1" s="1"/>
  <c r="U53" i="1"/>
  <c r="U52" i="1" s="1"/>
  <c r="T53" i="1"/>
  <c r="T52" i="1" s="1"/>
  <c r="S53" i="1"/>
  <c r="S52" i="1" s="1"/>
  <c r="R53" i="1"/>
  <c r="V46" i="1"/>
  <c r="V47" i="1" s="1"/>
  <c r="U46" i="1"/>
  <c r="U47" i="1" s="1"/>
  <c r="T46" i="1"/>
  <c r="T47" i="1" s="1"/>
  <c r="S46" i="1"/>
  <c r="S47" i="1" s="1"/>
  <c r="R46" i="1"/>
  <c r="R47" i="1" s="1"/>
  <c r="V43" i="1"/>
  <c r="U43" i="1"/>
  <c r="U44" i="1" s="1"/>
  <c r="T43" i="1"/>
  <c r="S43" i="1"/>
  <c r="S44" i="1" s="1"/>
  <c r="R43" i="1"/>
  <c r="V38" i="1"/>
  <c r="V37" i="1" s="1"/>
  <c r="U38" i="1"/>
  <c r="T38" i="1"/>
  <c r="T37" i="1" s="1"/>
  <c r="S38" i="1"/>
  <c r="R38" i="1"/>
  <c r="R37" i="1" s="1"/>
  <c r="S34" i="1"/>
  <c r="T34" i="1"/>
  <c r="T33" i="1" s="1"/>
  <c r="U34" i="1"/>
  <c r="V34" i="1"/>
  <c r="V33" i="1" s="1"/>
  <c r="R34" i="1"/>
  <c r="R33" i="1" s="1"/>
  <c r="V581" i="1"/>
  <c r="U581" i="1"/>
  <c r="T581" i="1"/>
  <c r="S581" i="1"/>
  <c r="V576" i="1"/>
  <c r="U576" i="1"/>
  <c r="T576" i="1"/>
  <c r="S576" i="1"/>
  <c r="V569" i="1"/>
  <c r="U569" i="1"/>
  <c r="T569" i="1"/>
  <c r="S569" i="1"/>
  <c r="V565" i="1"/>
  <c r="U565" i="1"/>
  <c r="T565" i="1"/>
  <c r="S565" i="1"/>
  <c r="V561" i="1"/>
  <c r="U561" i="1"/>
  <c r="T561" i="1"/>
  <c r="S561" i="1"/>
  <c r="V556" i="1"/>
  <c r="U556" i="1"/>
  <c r="T556" i="1"/>
  <c r="S556" i="1"/>
  <c r="V549" i="1"/>
  <c r="U549" i="1"/>
  <c r="T549" i="1"/>
  <c r="S549" i="1"/>
  <c r="V543" i="1"/>
  <c r="U543" i="1"/>
  <c r="T543" i="1"/>
  <c r="S543" i="1"/>
  <c r="V538" i="1"/>
  <c r="U538" i="1"/>
  <c r="T538" i="1"/>
  <c r="S538" i="1"/>
  <c r="V531" i="1"/>
  <c r="U531" i="1"/>
  <c r="T531" i="1"/>
  <c r="S531" i="1"/>
  <c r="V525" i="1"/>
  <c r="U525" i="1"/>
  <c r="T525" i="1"/>
  <c r="S525" i="1"/>
  <c r="V518" i="1"/>
  <c r="U518" i="1"/>
  <c r="T518" i="1"/>
  <c r="S518" i="1"/>
  <c r="V514" i="1"/>
  <c r="U514" i="1"/>
  <c r="T514" i="1"/>
  <c r="S514" i="1"/>
  <c r="V508" i="1"/>
  <c r="U508" i="1"/>
  <c r="T508" i="1"/>
  <c r="S508" i="1"/>
  <c r="V503" i="1"/>
  <c r="U503" i="1"/>
  <c r="T503" i="1"/>
  <c r="S503" i="1"/>
  <c r="V497" i="1"/>
  <c r="U497" i="1"/>
  <c r="T497" i="1"/>
  <c r="S497" i="1"/>
  <c r="V494" i="1"/>
  <c r="U494" i="1"/>
  <c r="T494" i="1"/>
  <c r="S494" i="1"/>
  <c r="V489" i="1"/>
  <c r="U489" i="1"/>
  <c r="T489" i="1"/>
  <c r="S489" i="1"/>
  <c r="V485" i="1"/>
  <c r="U485" i="1"/>
  <c r="T485" i="1"/>
  <c r="S485" i="1"/>
  <c r="V482" i="1"/>
  <c r="U482" i="1"/>
  <c r="T482" i="1"/>
  <c r="S482" i="1"/>
  <c r="V477" i="1"/>
  <c r="U477" i="1"/>
  <c r="T477" i="1"/>
  <c r="S477" i="1"/>
  <c r="V474" i="1"/>
  <c r="U474" i="1"/>
  <c r="T474" i="1"/>
  <c r="S474" i="1"/>
  <c r="V471" i="1"/>
  <c r="U471" i="1"/>
  <c r="T471" i="1"/>
  <c r="S471" i="1"/>
  <c r="V462" i="1"/>
  <c r="U462" i="1"/>
  <c r="T462" i="1"/>
  <c r="S462" i="1"/>
  <c r="R462" i="1"/>
  <c r="V456" i="1"/>
  <c r="U456" i="1"/>
  <c r="T456" i="1"/>
  <c r="S456" i="1"/>
  <c r="R456" i="1"/>
  <c r="V448" i="1"/>
  <c r="U448" i="1"/>
  <c r="T448" i="1"/>
  <c r="S448" i="1"/>
  <c r="R448" i="1"/>
  <c r="V442" i="1"/>
  <c r="U442" i="1"/>
  <c r="T442" i="1"/>
  <c r="S442" i="1"/>
  <c r="R442" i="1"/>
  <c r="V437" i="1"/>
  <c r="U437" i="1"/>
  <c r="T437" i="1"/>
  <c r="S437" i="1"/>
  <c r="R437" i="1"/>
  <c r="V431" i="1"/>
  <c r="U431" i="1"/>
  <c r="T431" i="1"/>
  <c r="S431" i="1"/>
  <c r="R431" i="1"/>
  <c r="V428" i="1"/>
  <c r="U428" i="1"/>
  <c r="T428" i="1"/>
  <c r="S428" i="1"/>
  <c r="R428" i="1"/>
  <c r="V422" i="1"/>
  <c r="U422" i="1"/>
  <c r="T422" i="1"/>
  <c r="S422" i="1"/>
  <c r="R422" i="1"/>
  <c r="V415" i="1"/>
  <c r="U415" i="1"/>
  <c r="T415" i="1"/>
  <c r="S415" i="1"/>
  <c r="V410" i="1"/>
  <c r="U410" i="1"/>
  <c r="T410" i="1"/>
  <c r="S410" i="1"/>
  <c r="R410" i="1"/>
  <c r="V403" i="1"/>
  <c r="U403" i="1"/>
  <c r="T403" i="1"/>
  <c r="S403" i="1"/>
  <c r="R403" i="1"/>
  <c r="V397" i="1"/>
  <c r="U397" i="1"/>
  <c r="T397" i="1"/>
  <c r="S397" i="1"/>
  <c r="R397" i="1"/>
  <c r="S390" i="1"/>
  <c r="V371" i="1"/>
  <c r="U335" i="1"/>
  <c r="U321" i="1"/>
  <c r="S311" i="1"/>
  <c r="U298" i="1"/>
  <c r="S263" i="1"/>
  <c r="S247" i="1"/>
  <c r="U238" i="1"/>
  <c r="V186" i="1"/>
  <c r="U186" i="1"/>
  <c r="T186" i="1"/>
  <c r="S186" i="1"/>
  <c r="R186" i="1"/>
  <c r="T160" i="1"/>
  <c r="S28" i="1"/>
  <c r="T28" i="1"/>
  <c r="U28" i="1"/>
  <c r="V28" i="1"/>
  <c r="R28" i="1"/>
  <c r="S22" i="1"/>
  <c r="T22" i="1"/>
  <c r="U22" i="1"/>
  <c r="V22" i="1"/>
  <c r="R22" i="1"/>
  <c r="Q582" i="1"/>
  <c r="O582" i="1" s="1"/>
  <c r="Q580" i="1"/>
  <c r="O580" i="1" s="1"/>
  <c r="Q579" i="1"/>
  <c r="O579" i="1" s="1"/>
  <c r="Q578" i="1"/>
  <c r="O578" i="1" s="1"/>
  <c r="Q577" i="1"/>
  <c r="O577" i="1" s="1"/>
  <c r="Q575" i="1"/>
  <c r="O575" i="1" s="1"/>
  <c r="Q573" i="1"/>
  <c r="O573" i="1" s="1"/>
  <c r="Q572" i="1"/>
  <c r="O572" i="1" s="1"/>
  <c r="Q571" i="1"/>
  <c r="O571" i="1" s="1"/>
  <c r="Q570" i="1"/>
  <c r="O570" i="1" s="1"/>
  <c r="Q568" i="1"/>
  <c r="O568" i="1" s="1"/>
  <c r="Q567" i="1"/>
  <c r="O567" i="1" s="1"/>
  <c r="Q566" i="1"/>
  <c r="O566" i="1" s="1"/>
  <c r="Q564" i="1"/>
  <c r="O564" i="1" s="1"/>
  <c r="Q563" i="1"/>
  <c r="O563" i="1" s="1"/>
  <c r="Q562" i="1"/>
  <c r="O562" i="1" s="1"/>
  <c r="Q560" i="1"/>
  <c r="O560" i="1" s="1"/>
  <c r="Q557" i="1"/>
  <c r="O557" i="1" s="1"/>
  <c r="Q555" i="1"/>
  <c r="O555" i="1" s="1"/>
  <c r="Q554" i="1"/>
  <c r="O554" i="1" s="1"/>
  <c r="Q553" i="1"/>
  <c r="O553" i="1" s="1"/>
  <c r="Q552" i="1"/>
  <c r="O552" i="1" s="1"/>
  <c r="Q551" i="1"/>
  <c r="O551" i="1" s="1"/>
  <c r="Q550" i="1"/>
  <c r="O550" i="1" s="1"/>
  <c r="Q548" i="1"/>
  <c r="O548" i="1" s="1"/>
  <c r="Q546" i="1"/>
  <c r="O546" i="1" s="1"/>
  <c r="Q545" i="1"/>
  <c r="O545" i="1" s="1"/>
  <c r="Q544" i="1"/>
  <c r="O544" i="1" s="1"/>
  <c r="Q542" i="1"/>
  <c r="O542" i="1" s="1"/>
  <c r="Q541" i="1"/>
  <c r="O541" i="1" s="1"/>
  <c r="Q540" i="1"/>
  <c r="O540" i="1" s="1"/>
  <c r="Q539" i="1"/>
  <c r="O539" i="1" s="1"/>
  <c r="Q537" i="1"/>
  <c r="O537" i="1" s="1"/>
  <c r="Q536" i="1"/>
  <c r="O536" i="1" s="1"/>
  <c r="Q535" i="1"/>
  <c r="O535" i="1" s="1"/>
  <c r="Q534" i="1"/>
  <c r="O534" i="1" s="1"/>
  <c r="Q533" i="1"/>
  <c r="O533" i="1" s="1"/>
  <c r="Q532" i="1"/>
  <c r="O532" i="1" s="1"/>
  <c r="Q530" i="1"/>
  <c r="O530" i="1" s="1"/>
  <c r="Q526" i="1"/>
  <c r="O526" i="1" s="1"/>
  <c r="Q524" i="1"/>
  <c r="O524" i="1" s="1"/>
  <c r="Q522" i="1"/>
  <c r="O522" i="1" s="1"/>
  <c r="Q521" i="1"/>
  <c r="O521" i="1" s="1"/>
  <c r="Q519" i="1"/>
  <c r="O519" i="1" s="1"/>
  <c r="Q517" i="1"/>
  <c r="O517" i="1" s="1"/>
  <c r="Q516" i="1"/>
  <c r="O516" i="1" s="1"/>
  <c r="Q515" i="1"/>
  <c r="O515" i="1" s="1"/>
  <c r="Q513" i="1"/>
  <c r="O513" i="1" s="1"/>
  <c r="Q512" i="1"/>
  <c r="O512" i="1" s="1"/>
  <c r="Q511" i="1"/>
  <c r="O511" i="1" s="1"/>
  <c r="Q510" i="1"/>
  <c r="O510" i="1" s="1"/>
  <c r="Q509" i="1"/>
  <c r="O509" i="1" s="1"/>
  <c r="Q507" i="1"/>
  <c r="O507" i="1" s="1"/>
  <c r="Q506" i="1"/>
  <c r="O506" i="1" s="1"/>
  <c r="Q505" i="1"/>
  <c r="O505" i="1" s="1"/>
  <c r="Q504" i="1"/>
  <c r="O504" i="1" s="1"/>
  <c r="Q502" i="1"/>
  <c r="O502" i="1" s="1"/>
  <c r="Q498" i="1"/>
  <c r="O498" i="1" s="1"/>
  <c r="Q496" i="1"/>
  <c r="O496" i="1" s="1"/>
  <c r="Q495" i="1"/>
  <c r="O495" i="1" s="1"/>
  <c r="Q493" i="1"/>
  <c r="O493" i="1" s="1"/>
  <c r="Q491" i="1"/>
  <c r="O491" i="1" s="1"/>
  <c r="Q490" i="1"/>
  <c r="O490" i="1" s="1"/>
  <c r="Q488" i="1"/>
  <c r="O488" i="1" s="1"/>
  <c r="Q487" i="1"/>
  <c r="O487" i="1" s="1"/>
  <c r="Q486" i="1"/>
  <c r="O486" i="1" s="1"/>
  <c r="Q484" i="1"/>
  <c r="O484" i="1" s="1"/>
  <c r="Q483" i="1"/>
  <c r="O483" i="1" s="1"/>
  <c r="Q481" i="1"/>
  <c r="O481" i="1" s="1"/>
  <c r="Q479" i="1"/>
  <c r="O479" i="1" s="1"/>
  <c r="Q478" i="1"/>
  <c r="O478" i="1" s="1"/>
  <c r="Q476" i="1"/>
  <c r="O476" i="1" s="1"/>
  <c r="Q475" i="1"/>
  <c r="O475" i="1" s="1"/>
  <c r="Q473" i="1"/>
  <c r="O473" i="1" s="1"/>
  <c r="Q472" i="1"/>
  <c r="O472" i="1" s="1"/>
  <c r="Q470" i="1"/>
  <c r="O470" i="1" s="1"/>
  <c r="Q465" i="1"/>
  <c r="O465" i="1" s="1"/>
  <c r="Q464" i="1"/>
  <c r="O464" i="1" s="1"/>
  <c r="Q463" i="1"/>
  <c r="O463" i="1" s="1"/>
  <c r="Q461" i="1"/>
  <c r="O461" i="1" s="1"/>
  <c r="Q460" i="1"/>
  <c r="O460" i="1" s="1"/>
  <c r="Q459" i="1"/>
  <c r="O459" i="1" s="1"/>
  <c r="Q458" i="1"/>
  <c r="O458" i="1" s="1"/>
  <c r="Q457" i="1"/>
  <c r="O457" i="1" s="1"/>
  <c r="Q455" i="1"/>
  <c r="O455" i="1" s="1"/>
  <c r="Q454" i="1"/>
  <c r="O454" i="1" s="1"/>
  <c r="Q453" i="1"/>
  <c r="O453" i="1" s="1"/>
  <c r="Q452" i="1"/>
  <c r="O452" i="1" s="1"/>
  <c r="Q451" i="1"/>
  <c r="O451" i="1" s="1"/>
  <c r="Q450" i="1"/>
  <c r="O450" i="1" s="1"/>
  <c r="Q449" i="1"/>
  <c r="O449" i="1" s="1"/>
  <c r="Q447" i="1"/>
  <c r="O447" i="1" s="1"/>
  <c r="Q446" i="1"/>
  <c r="O446" i="1" s="1"/>
  <c r="Q445" i="1"/>
  <c r="O445" i="1" s="1"/>
  <c r="Q444" i="1"/>
  <c r="O444" i="1" s="1"/>
  <c r="Q443" i="1"/>
  <c r="O443" i="1" s="1"/>
  <c r="Q441" i="1"/>
  <c r="O441" i="1" s="1"/>
  <c r="Q440" i="1"/>
  <c r="O440" i="1" s="1"/>
  <c r="Q438" i="1"/>
  <c r="O438" i="1" s="1"/>
  <c r="Q436" i="1"/>
  <c r="O436" i="1" s="1"/>
  <c r="Q435" i="1"/>
  <c r="O435" i="1" s="1"/>
  <c r="Q434" i="1"/>
  <c r="O434" i="1" s="1"/>
  <c r="Q432" i="1"/>
  <c r="O432" i="1" s="1"/>
  <c r="Q430" i="1"/>
  <c r="O430" i="1" s="1"/>
  <c r="Q429" i="1"/>
  <c r="O429" i="1" s="1"/>
  <c r="Q427" i="1"/>
  <c r="O427" i="1" s="1"/>
  <c r="Q426" i="1"/>
  <c r="O426" i="1" s="1"/>
  <c r="Q425" i="1"/>
  <c r="O425" i="1" s="1"/>
  <c r="Q424" i="1"/>
  <c r="O424" i="1" s="1"/>
  <c r="Q423" i="1"/>
  <c r="O423" i="1" s="1"/>
  <c r="Q421" i="1"/>
  <c r="O421" i="1" s="1"/>
  <c r="Q413" i="1"/>
  <c r="O413" i="1" s="1"/>
  <c r="Q412" i="1"/>
  <c r="O412" i="1" s="1"/>
  <c r="Q411" i="1"/>
  <c r="O411" i="1" s="1"/>
  <c r="Q409" i="1"/>
  <c r="O409" i="1" s="1"/>
  <c r="Q406" i="1"/>
  <c r="O406" i="1" s="1"/>
  <c r="Q405" i="1"/>
  <c r="O405" i="1" s="1"/>
  <c r="Q404" i="1"/>
  <c r="O404" i="1" s="1"/>
  <c r="Q402" i="1"/>
  <c r="O402" i="1" s="1"/>
  <c r="Q401" i="1"/>
  <c r="O401" i="1" s="1"/>
  <c r="Q400" i="1"/>
  <c r="O400" i="1" s="1"/>
  <c r="Q399" i="1"/>
  <c r="O399" i="1" s="1"/>
  <c r="Q398" i="1"/>
  <c r="O398" i="1" s="1"/>
  <c r="Q396" i="1"/>
  <c r="O396" i="1" s="1"/>
  <c r="Q395" i="1"/>
  <c r="O395" i="1" s="1"/>
  <c r="Q392" i="1"/>
  <c r="O392" i="1" s="1"/>
  <c r="Q391" i="1"/>
  <c r="O391" i="1" s="1"/>
  <c r="Q388" i="1"/>
  <c r="O388" i="1" s="1"/>
  <c r="Q387" i="1"/>
  <c r="O387" i="1" s="1"/>
  <c r="Q380" i="1"/>
  <c r="O380" i="1" s="1"/>
  <c r="Q379" i="1"/>
  <c r="O379" i="1" s="1"/>
  <c r="Q373" i="1"/>
  <c r="O373" i="1" s="1"/>
  <c r="Q372" i="1"/>
  <c r="O372" i="1" s="1"/>
  <c r="Q368" i="1"/>
  <c r="O368" i="1" s="1"/>
  <c r="Q367" i="1"/>
  <c r="O367" i="1" s="1"/>
  <c r="Q366" i="1"/>
  <c r="O366" i="1" s="1"/>
  <c r="Q361" i="1"/>
  <c r="O361" i="1" s="1"/>
  <c r="Q360" i="1"/>
  <c r="O360" i="1" s="1"/>
  <c r="Q356" i="1"/>
  <c r="O356" i="1" s="1"/>
  <c r="Q355" i="1"/>
  <c r="O355" i="1" s="1"/>
  <c r="Q351" i="1"/>
  <c r="O351" i="1" s="1"/>
  <c r="Q350" i="1"/>
  <c r="O350" i="1" s="1"/>
  <c r="Q347" i="1"/>
  <c r="O347" i="1" s="1"/>
  <c r="Q346" i="1"/>
  <c r="O346" i="1" s="1"/>
  <c r="Q342" i="1"/>
  <c r="O342" i="1" s="1"/>
  <c r="Q341" i="1"/>
  <c r="O341" i="1" s="1"/>
  <c r="Q338" i="1"/>
  <c r="O338" i="1" s="1"/>
  <c r="Q337" i="1"/>
  <c r="O337" i="1" s="1"/>
  <c r="Q336" i="1"/>
  <c r="O336" i="1" s="1"/>
  <c r="Q332" i="1"/>
  <c r="O332" i="1" s="1"/>
  <c r="Q331" i="1"/>
  <c r="O331" i="1" s="1"/>
  <c r="Q330" i="1"/>
  <c r="O330" i="1" s="1"/>
  <c r="Q324" i="1"/>
  <c r="O324" i="1" s="1"/>
  <c r="Q323" i="1"/>
  <c r="O323" i="1" s="1"/>
  <c r="Q322" i="1"/>
  <c r="O322" i="1" s="1"/>
  <c r="Q319" i="1"/>
  <c r="O319" i="1" s="1"/>
  <c r="Q318" i="1"/>
  <c r="O318" i="1" s="1"/>
  <c r="Q317" i="1"/>
  <c r="O317" i="1" s="1"/>
  <c r="Q314" i="1"/>
  <c r="O314" i="1" s="1"/>
  <c r="Q313" i="1"/>
  <c r="O313" i="1" s="1"/>
  <c r="Q312" i="1"/>
  <c r="O312" i="1" s="1"/>
  <c r="Q309" i="1"/>
  <c r="O309" i="1" s="1"/>
  <c r="Q308" i="1"/>
  <c r="O308" i="1" s="1"/>
  <c r="Q307" i="1"/>
  <c r="O307" i="1" s="1"/>
  <c r="Q304" i="1"/>
  <c r="O304" i="1" s="1"/>
  <c r="Q303" i="1"/>
  <c r="O303" i="1" s="1"/>
  <c r="Q302" i="1"/>
  <c r="O302" i="1" s="1"/>
  <c r="Q299" i="1"/>
  <c r="O299" i="1" s="1"/>
  <c r="Q296" i="1"/>
  <c r="O296" i="1" s="1"/>
  <c r="Q295" i="1"/>
  <c r="O295" i="1" s="1"/>
  <c r="Q294" i="1"/>
  <c r="O294" i="1" s="1"/>
  <c r="Q289" i="1"/>
  <c r="O289" i="1" s="1"/>
  <c r="Q288" i="1"/>
  <c r="O288" i="1" s="1"/>
  <c r="Q287" i="1"/>
  <c r="O287" i="1" s="1"/>
  <c r="Q284" i="1"/>
  <c r="O284" i="1" s="1"/>
  <c r="Q283" i="1"/>
  <c r="O283" i="1" s="1"/>
  <c r="Q282" i="1"/>
  <c r="O282" i="1" s="1"/>
  <c r="Q278" i="1"/>
  <c r="O278" i="1" s="1"/>
  <c r="Q277" i="1"/>
  <c r="O277" i="1" s="1"/>
  <c r="Q273" i="1"/>
  <c r="O273" i="1" s="1"/>
  <c r="Q272" i="1"/>
  <c r="O272" i="1" s="1"/>
  <c r="Q269" i="1"/>
  <c r="O269" i="1" s="1"/>
  <c r="Q265" i="1"/>
  <c r="O265" i="1" s="1"/>
  <c r="Q264" i="1"/>
  <c r="O264" i="1" s="1"/>
  <c r="Q261" i="1"/>
  <c r="O261" i="1" s="1"/>
  <c r="Q260" i="1"/>
  <c r="O260" i="1" s="1"/>
  <c r="Q256" i="1"/>
  <c r="O256" i="1" s="1"/>
  <c r="Q255" i="1"/>
  <c r="O255" i="1" s="1"/>
  <c r="Q254" i="1"/>
  <c r="O254" i="1" s="1"/>
  <c r="Q248" i="1"/>
  <c r="O248" i="1" s="1"/>
  <c r="Q245" i="1"/>
  <c r="O245" i="1" s="1"/>
  <c r="Q244" i="1"/>
  <c r="O244" i="1" s="1"/>
  <c r="Q240" i="1"/>
  <c r="O240" i="1" s="1"/>
  <c r="Q239" i="1"/>
  <c r="O239" i="1" s="1"/>
  <c r="Q236" i="1"/>
  <c r="O236" i="1" s="1"/>
  <c r="Q231" i="1"/>
  <c r="O231" i="1" s="1"/>
  <c r="Q228" i="1"/>
  <c r="O228" i="1" s="1"/>
  <c r="Q225" i="1"/>
  <c r="O225" i="1" s="1"/>
  <c r="Q222" i="1"/>
  <c r="O222" i="1" s="1"/>
  <c r="Q221" i="1"/>
  <c r="O221" i="1" s="1"/>
  <c r="Q217" i="1"/>
  <c r="O217" i="1" s="1"/>
  <c r="Q216" i="1"/>
  <c r="O216" i="1" s="1"/>
  <c r="Q215" i="1"/>
  <c r="O215" i="1" s="1"/>
  <c r="Q212" i="1"/>
  <c r="O212" i="1" s="1"/>
  <c r="Q211" i="1"/>
  <c r="O211" i="1" s="1"/>
  <c r="Q210" i="1"/>
  <c r="O210" i="1" s="1"/>
  <c r="Q206" i="1"/>
  <c r="O206" i="1" s="1"/>
  <c r="Q205" i="1"/>
  <c r="O205" i="1" s="1"/>
  <c r="Q202" i="1"/>
  <c r="O202" i="1" s="1"/>
  <c r="Q201" i="1"/>
  <c r="O201" i="1" s="1"/>
  <c r="Q198" i="1"/>
  <c r="O198" i="1" s="1"/>
  <c r="Q197" i="1"/>
  <c r="O197" i="1" s="1"/>
  <c r="Q196" i="1"/>
  <c r="O196" i="1" s="1"/>
  <c r="Q193" i="1"/>
  <c r="O193" i="1" s="1"/>
  <c r="Q192" i="1"/>
  <c r="O192" i="1" s="1"/>
  <c r="Q191" i="1"/>
  <c r="O191" i="1" s="1"/>
  <c r="Q188" i="1"/>
  <c r="O188" i="1" s="1"/>
  <c r="Q187" i="1"/>
  <c r="O187" i="1" s="1"/>
  <c r="Q185" i="1"/>
  <c r="O185" i="1" s="1"/>
  <c r="Q182" i="1"/>
  <c r="O182" i="1" s="1"/>
  <c r="Q181" i="1"/>
  <c r="O181" i="1" s="1"/>
  <c r="Q180" i="1"/>
  <c r="O180" i="1" s="1"/>
  <c r="Q176" i="1"/>
  <c r="O176" i="1" s="1"/>
  <c r="Q175" i="1"/>
  <c r="O175" i="1" s="1"/>
  <c r="Q172" i="1"/>
  <c r="O172" i="1" s="1"/>
  <c r="Q171" i="1"/>
  <c r="O171" i="1" s="1"/>
  <c r="Q167" i="1"/>
  <c r="O167" i="1" s="1"/>
  <c r="Q164" i="1"/>
  <c r="O164" i="1" s="1"/>
  <c r="Q161" i="1"/>
  <c r="O161" i="1" s="1"/>
  <c r="Q158" i="1"/>
  <c r="O158" i="1" s="1"/>
  <c r="Q157" i="1"/>
  <c r="O157" i="1" s="1"/>
  <c r="Q156" i="1"/>
  <c r="O156" i="1" s="1"/>
  <c r="Q150" i="1"/>
  <c r="O150" i="1" s="1"/>
  <c r="Q149" i="1"/>
  <c r="O149" i="1" s="1"/>
  <c r="Q148" i="1"/>
  <c r="O148" i="1" s="1"/>
  <c r="Q144" i="1"/>
  <c r="O144" i="1" s="1"/>
  <c r="Q143" i="1"/>
  <c r="O143" i="1" s="1"/>
  <c r="Q142" i="1"/>
  <c r="O142" i="1" s="1"/>
  <c r="Q139" i="1"/>
  <c r="O139" i="1" s="1"/>
  <c r="Q138" i="1"/>
  <c r="O138" i="1" s="1"/>
  <c r="Q137" i="1"/>
  <c r="O137" i="1" s="1"/>
  <c r="Q134" i="1"/>
  <c r="O134" i="1" s="1"/>
  <c r="Q133" i="1"/>
  <c r="O133" i="1" s="1"/>
  <c r="Q132" i="1"/>
  <c r="O132" i="1" s="1"/>
  <c r="Q128" i="1"/>
  <c r="O128" i="1" s="1"/>
  <c r="Q127" i="1"/>
  <c r="O127" i="1" s="1"/>
  <c r="Q126" i="1"/>
  <c r="O126" i="1" s="1"/>
  <c r="Q123" i="1"/>
  <c r="O123" i="1" s="1"/>
  <c r="Q122" i="1"/>
  <c r="O122" i="1" s="1"/>
  <c r="Q121" i="1"/>
  <c r="O121" i="1" s="1"/>
  <c r="Q114" i="1"/>
  <c r="O114" i="1" s="1"/>
  <c r="Q110" i="1"/>
  <c r="O110" i="1" s="1"/>
  <c r="Q105" i="1"/>
  <c r="O105" i="1" s="1"/>
  <c r="Q98" i="1"/>
  <c r="O98" i="1" s="1"/>
  <c r="Q97" i="1"/>
  <c r="O97" i="1" s="1"/>
  <c r="Q96" i="1"/>
  <c r="O96" i="1" s="1"/>
  <c r="Q93" i="1"/>
  <c r="O93" i="1" s="1"/>
  <c r="Q92" i="1"/>
  <c r="O92" i="1" s="1"/>
  <c r="Q91" i="1"/>
  <c r="O91" i="1" s="1"/>
  <c r="Q90" i="1"/>
  <c r="O90" i="1" s="1"/>
  <c r="Q89" i="1"/>
  <c r="O89" i="1" s="1"/>
  <c r="Q88" i="1"/>
  <c r="O88" i="1" s="1"/>
  <c r="Q85" i="1"/>
  <c r="O85" i="1" s="1"/>
  <c r="Q77" i="1"/>
  <c r="O77" i="1" s="1"/>
  <c r="Q74" i="1"/>
  <c r="O74" i="1" s="1"/>
  <c r="Q73" i="1"/>
  <c r="O73" i="1" s="1"/>
  <c r="Q72" i="1"/>
  <c r="O72" i="1" s="1"/>
  <c r="Q68" i="1"/>
  <c r="O68" i="1" s="1"/>
  <c r="Q61" i="1"/>
  <c r="O61" i="1" s="1"/>
  <c r="Q60" i="1"/>
  <c r="O60" i="1" s="1"/>
  <c r="Q59" i="1"/>
  <c r="O59" i="1" s="1"/>
  <c r="Q55" i="1"/>
  <c r="O55" i="1" s="1"/>
  <c r="Q48" i="1"/>
  <c r="O48" i="1" s="1"/>
  <c r="Q45" i="1"/>
  <c r="O45" i="1" s="1"/>
  <c r="Q40" i="1"/>
  <c r="O40" i="1" s="1"/>
  <c r="Q36" i="1"/>
  <c r="O36" i="1" s="1"/>
  <c r="Q31" i="1"/>
  <c r="O31" i="1" s="1"/>
  <c r="Q24" i="1"/>
  <c r="O24" i="1" s="1"/>
  <c r="U120" i="1"/>
  <c r="P78" i="1"/>
  <c r="P69" i="1"/>
  <c r="R39" i="1" l="1"/>
  <c r="R32" i="1"/>
  <c r="S69" i="1"/>
  <c r="S104" i="1"/>
  <c r="S359" i="1"/>
  <c r="V359" i="1"/>
  <c r="V179" i="1"/>
  <c r="S378" i="1"/>
  <c r="Q492" i="1"/>
  <c r="O492" i="1" s="1"/>
  <c r="U147" i="1"/>
  <c r="R276" i="1"/>
  <c r="U69" i="1"/>
  <c r="U64" i="1" s="1"/>
  <c r="U63" i="1" s="1"/>
  <c r="U62" i="1" s="1"/>
  <c r="U257" i="1"/>
  <c r="T39" i="1"/>
  <c r="S67" i="1"/>
  <c r="S179" i="1"/>
  <c r="V253" i="1"/>
  <c r="T109" i="1"/>
  <c r="V417" i="1"/>
  <c r="S417" i="1"/>
  <c r="V365" i="1"/>
  <c r="V527" i="1"/>
  <c r="V520" i="1" s="1"/>
  <c r="U417" i="1"/>
  <c r="U527" i="1"/>
  <c r="U520" i="1" s="1"/>
  <c r="T468" i="1"/>
  <c r="T467" i="1" s="1"/>
  <c r="T466" i="1" s="1"/>
  <c r="Q469" i="1"/>
  <c r="O469" i="1" s="1"/>
  <c r="S527" i="1"/>
  <c r="S520" i="1" s="1"/>
  <c r="T417" i="1"/>
  <c r="T32" i="1"/>
  <c r="V69" i="1"/>
  <c r="V64" i="1" s="1"/>
  <c r="V63" i="1" s="1"/>
  <c r="V62" i="1" s="1"/>
  <c r="R118" i="1"/>
  <c r="Q420" i="1"/>
  <c r="O420" i="1" s="1"/>
  <c r="S113" i="1"/>
  <c r="Q528" i="1"/>
  <c r="O528" i="1" s="1"/>
  <c r="Q418" i="1"/>
  <c r="O418" i="1" s="1"/>
  <c r="S468" i="1"/>
  <c r="S467" i="1" s="1"/>
  <c r="S466" i="1" s="1"/>
  <c r="Q419" i="1"/>
  <c r="O419" i="1" s="1"/>
  <c r="U378" i="1"/>
  <c r="R417" i="1"/>
  <c r="U54" i="1"/>
  <c r="S276" i="1"/>
  <c r="V32" i="1"/>
  <c r="Q82" i="1"/>
  <c r="O82" i="1" s="1"/>
  <c r="Q499" i="1"/>
  <c r="O499" i="1" s="1"/>
  <c r="Q559" i="1"/>
  <c r="O559" i="1" s="1"/>
  <c r="U276" i="1"/>
  <c r="S354" i="1"/>
  <c r="V218" i="1"/>
  <c r="Q480" i="1"/>
  <c r="O480" i="1" s="1"/>
  <c r="Q101" i="1"/>
  <c r="O101" i="1" s="1"/>
  <c r="R329" i="1"/>
  <c r="S365" i="1"/>
  <c r="R106" i="1"/>
  <c r="R100" i="1" s="1"/>
  <c r="R99" i="1" s="1"/>
  <c r="U333" i="1"/>
  <c r="T329" i="1"/>
  <c r="U365" i="1"/>
  <c r="R359" i="1"/>
  <c r="V468" i="1"/>
  <c r="Q433" i="1"/>
  <c r="O433" i="1" s="1"/>
  <c r="S64" i="1"/>
  <c r="S63" i="1" s="1"/>
  <c r="S62" i="1" s="1"/>
  <c r="T106" i="1"/>
  <c r="T100" i="1" s="1"/>
  <c r="T99" i="1" s="1"/>
  <c r="U468" i="1"/>
  <c r="U467" i="1" s="1"/>
  <c r="U466" i="1" s="1"/>
  <c r="S71" i="1"/>
  <c r="S362" i="1"/>
  <c r="T362" i="1"/>
  <c r="T527" i="1"/>
  <c r="T520" i="1" s="1"/>
  <c r="Q500" i="1"/>
  <c r="O500" i="1" s="1"/>
  <c r="V220" i="1"/>
  <c r="Q501" i="1"/>
  <c r="O501" i="1" s="1"/>
  <c r="U81" i="1"/>
  <c r="U80" i="1" s="1"/>
  <c r="U79" i="1" s="1"/>
  <c r="U78" i="1" s="1"/>
  <c r="R468" i="1"/>
  <c r="Q439" i="1"/>
  <c r="O439" i="1" s="1"/>
  <c r="Q529" i="1"/>
  <c r="O529" i="1" s="1"/>
  <c r="R558" i="1"/>
  <c r="Q558" i="1" s="1"/>
  <c r="O558" i="1" s="1"/>
  <c r="Q186" i="1"/>
  <c r="O186" i="1" s="1"/>
  <c r="S81" i="1"/>
  <c r="S80" i="1" s="1"/>
  <c r="S79" i="1" s="1"/>
  <c r="S78" i="1" s="1"/>
  <c r="S233" i="1"/>
  <c r="V257" i="1"/>
  <c r="V362" i="1"/>
  <c r="U42" i="1"/>
  <c r="U41" i="1" s="1"/>
  <c r="V81" i="1"/>
  <c r="V80" i="1" s="1"/>
  <c r="V79" i="1" s="1"/>
  <c r="V78" i="1" s="1"/>
  <c r="U233" i="1"/>
  <c r="S266" i="1"/>
  <c r="V279" i="1"/>
  <c r="S343" i="1"/>
  <c r="U279" i="1"/>
  <c r="R333" i="1"/>
  <c r="Q177" i="1"/>
  <c r="O177" i="1" s="1"/>
  <c r="S257" i="1"/>
  <c r="T279" i="1"/>
  <c r="U343" i="1"/>
  <c r="Q357" i="1"/>
  <c r="O357" i="1" s="1"/>
  <c r="U71" i="1"/>
  <c r="T104" i="1"/>
  <c r="U235" i="1"/>
  <c r="S345" i="1"/>
  <c r="Q140" i="1"/>
  <c r="O140" i="1" s="1"/>
  <c r="R109" i="1"/>
  <c r="T163" i="1"/>
  <c r="U259" i="1"/>
  <c r="T281" i="1"/>
  <c r="R371" i="1"/>
  <c r="Q525" i="1"/>
  <c r="O525" i="1" s="1"/>
  <c r="T129" i="1"/>
  <c r="S54" i="1"/>
  <c r="V281" i="1"/>
  <c r="T371" i="1"/>
  <c r="Q397" i="1"/>
  <c r="O397" i="1" s="1"/>
  <c r="Q428" i="1"/>
  <c r="O428" i="1" s="1"/>
  <c r="S147" i="1"/>
  <c r="Q285" i="1"/>
  <c r="O285" i="1" s="1"/>
  <c r="R120" i="1"/>
  <c r="T35" i="1"/>
  <c r="R58" i="1"/>
  <c r="V83" i="1"/>
  <c r="V329" i="1"/>
  <c r="Q456" i="1"/>
  <c r="O456" i="1" s="1"/>
  <c r="V35" i="1"/>
  <c r="S58" i="1"/>
  <c r="U113" i="1"/>
  <c r="S268" i="1"/>
  <c r="U354" i="1"/>
  <c r="R179" i="1"/>
  <c r="R42" i="1"/>
  <c r="R41" i="1" s="1"/>
  <c r="S153" i="1"/>
  <c r="U184" i="1"/>
  <c r="Q213" i="1"/>
  <c r="O213" i="1" s="1"/>
  <c r="R233" i="1"/>
  <c r="T241" i="1"/>
  <c r="V266" i="1"/>
  <c r="R291" i="1"/>
  <c r="R290" i="1" s="1"/>
  <c r="Q327" i="1"/>
  <c r="O327" i="1" s="1"/>
  <c r="Q352" i="1"/>
  <c r="O352" i="1" s="1"/>
  <c r="U58" i="1"/>
  <c r="V39" i="1"/>
  <c r="U67" i="1"/>
  <c r="T359" i="1"/>
  <c r="Q442" i="1"/>
  <c r="O442" i="1" s="1"/>
  <c r="Q474" i="1"/>
  <c r="O474" i="1" s="1"/>
  <c r="S42" i="1"/>
  <c r="S41" i="1" s="1"/>
  <c r="R69" i="1"/>
  <c r="T81" i="1"/>
  <c r="T80" i="1" s="1"/>
  <c r="T79" i="1" s="1"/>
  <c r="T78" i="1" s="1"/>
  <c r="T153" i="1"/>
  <c r="T184" i="1"/>
  <c r="U241" i="1"/>
  <c r="R257" i="1"/>
  <c r="U266" i="1"/>
  <c r="R384" i="1"/>
  <c r="R383" i="1" s="1"/>
  <c r="Q178" i="1"/>
  <c r="O178" i="1" s="1"/>
  <c r="U179" i="1"/>
  <c r="T253" i="1"/>
  <c r="Q489" i="1"/>
  <c r="O489" i="1" s="1"/>
  <c r="T42" i="1"/>
  <c r="T41" i="1" s="1"/>
  <c r="T233" i="1"/>
  <c r="V241" i="1"/>
  <c r="T266" i="1"/>
  <c r="R279" i="1"/>
  <c r="R343" i="1"/>
  <c r="S384" i="1"/>
  <c r="S383" i="1" s="1"/>
  <c r="S382" i="1" s="1"/>
  <c r="S381" i="1" s="1"/>
  <c r="T23" i="1"/>
  <c r="T21" i="1"/>
  <c r="Q102" i="1"/>
  <c r="O102" i="1" s="1"/>
  <c r="Q242" i="1"/>
  <c r="O242" i="1" s="1"/>
  <c r="Q393" i="1"/>
  <c r="O393" i="1" s="1"/>
  <c r="S23" i="1"/>
  <c r="S21" i="1"/>
  <c r="R44" i="1"/>
  <c r="S83" i="1"/>
  <c r="S316" i="1"/>
  <c r="Q316" i="1" s="1"/>
  <c r="O316" i="1" s="1"/>
  <c r="R354" i="1"/>
  <c r="S291" i="1"/>
  <c r="S290" i="1" s="1"/>
  <c r="S184" i="1"/>
  <c r="V29" i="1"/>
  <c r="V27" i="1"/>
  <c r="V26" i="1" s="1"/>
  <c r="T44" i="1"/>
  <c r="U83" i="1"/>
  <c r="U190" i="1"/>
  <c r="Q190" i="1" s="1"/>
  <c r="O190" i="1" s="1"/>
  <c r="S253" i="1"/>
  <c r="T301" i="1"/>
  <c r="Q301" i="1" s="1"/>
  <c r="O301" i="1" s="1"/>
  <c r="T354" i="1"/>
  <c r="R129" i="1"/>
  <c r="V153" i="1"/>
  <c r="U291" i="1"/>
  <c r="U290" i="1" s="1"/>
  <c r="T384" i="1"/>
  <c r="T383" i="1" s="1"/>
  <c r="T382" i="1" s="1"/>
  <c r="T381" i="1" s="1"/>
  <c r="U29" i="1"/>
  <c r="U27" i="1"/>
  <c r="U26" i="1" s="1"/>
  <c r="V268" i="1"/>
  <c r="Q462" i="1"/>
  <c r="O462" i="1" s="1"/>
  <c r="Q569" i="1"/>
  <c r="O569" i="1" s="1"/>
  <c r="U35" i="1"/>
  <c r="U33" i="1"/>
  <c r="Q43" i="1"/>
  <c r="O43" i="1" s="1"/>
  <c r="V42" i="1"/>
  <c r="V41" i="1" s="1"/>
  <c r="Q70" i="1"/>
  <c r="O70" i="1" s="1"/>
  <c r="T69" i="1"/>
  <c r="V131" i="1"/>
  <c r="Q131" i="1" s="1"/>
  <c r="O131" i="1" s="1"/>
  <c r="V129" i="1"/>
  <c r="Q203" i="1"/>
  <c r="O203" i="1" s="1"/>
  <c r="R218" i="1"/>
  <c r="Q234" i="1"/>
  <c r="O234" i="1" s="1"/>
  <c r="V233" i="1"/>
  <c r="Q258" i="1"/>
  <c r="O258" i="1" s="1"/>
  <c r="T257" i="1"/>
  <c r="Q292" i="1"/>
  <c r="O292" i="1" s="1"/>
  <c r="V291" i="1"/>
  <c r="V290" i="1" s="1"/>
  <c r="T345" i="1"/>
  <c r="T343" i="1"/>
  <c r="U386" i="1"/>
  <c r="U384" i="1"/>
  <c r="U383" i="1" s="1"/>
  <c r="U382" i="1" s="1"/>
  <c r="U381" i="1" s="1"/>
  <c r="R29" i="1"/>
  <c r="R27" i="1"/>
  <c r="Q111" i="1"/>
  <c r="O111" i="1" s="1"/>
  <c r="Q267" i="1"/>
  <c r="O267" i="1" s="1"/>
  <c r="T29" i="1"/>
  <c r="T27" i="1"/>
  <c r="T26" i="1" s="1"/>
  <c r="V67" i="1"/>
  <c r="R293" i="1"/>
  <c r="Q471" i="1"/>
  <c r="O471" i="1" s="1"/>
  <c r="U129" i="1"/>
  <c r="S333" i="1"/>
  <c r="V384" i="1"/>
  <c r="V383" i="1" s="1"/>
  <c r="V382" i="1" s="1"/>
  <c r="V381" i="1" s="1"/>
  <c r="Q53" i="1"/>
  <c r="O53" i="1" s="1"/>
  <c r="S29" i="1"/>
  <c r="S27" i="1"/>
  <c r="S26" i="1" s="1"/>
  <c r="R113" i="1"/>
  <c r="V378" i="1"/>
  <c r="S35" i="1"/>
  <c r="S33" i="1"/>
  <c r="T58" i="1"/>
  <c r="T56" i="1"/>
  <c r="V120" i="1"/>
  <c r="V118" i="1"/>
  <c r="R147" i="1"/>
  <c r="R145" i="1"/>
  <c r="R209" i="1"/>
  <c r="R207" i="1"/>
  <c r="U220" i="1"/>
  <c r="U218" i="1"/>
  <c r="Q280" i="1"/>
  <c r="O280" i="1" s="1"/>
  <c r="S279" i="1"/>
  <c r="T335" i="1"/>
  <c r="T333" i="1"/>
  <c r="V345" i="1"/>
  <c r="V343" i="1"/>
  <c r="U371" i="1"/>
  <c r="U369" i="1"/>
  <c r="U362" i="1" s="1"/>
  <c r="Q328" i="1"/>
  <c r="O328" i="1" s="1"/>
  <c r="R35" i="1"/>
  <c r="S214" i="1"/>
  <c r="R345" i="1"/>
  <c r="U118" i="1"/>
  <c r="S129" i="1"/>
  <c r="R168" i="1"/>
  <c r="V207" i="1"/>
  <c r="T218" i="1"/>
  <c r="T113" i="1"/>
  <c r="T243" i="1"/>
  <c r="S329" i="1"/>
  <c r="S386" i="1"/>
  <c r="S39" i="1"/>
  <c r="S9" i="1" s="1"/>
  <c r="S37" i="1"/>
  <c r="R67" i="1"/>
  <c r="R65" i="1"/>
  <c r="S109" i="1"/>
  <c r="S107" i="1"/>
  <c r="S106" i="1" s="1"/>
  <c r="S100" i="1" s="1"/>
  <c r="S99" i="1" s="1"/>
  <c r="T120" i="1"/>
  <c r="T118" i="1"/>
  <c r="Q135" i="1"/>
  <c r="O135" i="1" s="1"/>
  <c r="T147" i="1"/>
  <c r="T145" i="1"/>
  <c r="V170" i="1"/>
  <c r="V168" i="1"/>
  <c r="U209" i="1"/>
  <c r="U207" i="1"/>
  <c r="S218" i="1"/>
  <c r="Q252" i="1"/>
  <c r="O252" i="1" s="1"/>
  <c r="R251" i="1"/>
  <c r="V335" i="1"/>
  <c r="V333" i="1"/>
  <c r="R378" i="1"/>
  <c r="R376" i="1"/>
  <c r="R375" i="1" s="1"/>
  <c r="U153" i="1"/>
  <c r="R23" i="1"/>
  <c r="R21" i="1"/>
  <c r="T54" i="1"/>
  <c r="V71" i="1"/>
  <c r="V259" i="1"/>
  <c r="T276" i="1"/>
  <c r="S118" i="1"/>
  <c r="U168" i="1"/>
  <c r="T207" i="1"/>
  <c r="Q154" i="1"/>
  <c r="O154" i="1" s="1"/>
  <c r="V23" i="1"/>
  <c r="V21" i="1"/>
  <c r="V243" i="1"/>
  <c r="U329" i="1"/>
  <c r="T365" i="1"/>
  <c r="Q514" i="1"/>
  <c r="O514" i="1" s="1"/>
  <c r="U39" i="1"/>
  <c r="U9" i="1" s="1"/>
  <c r="U37" i="1"/>
  <c r="R54" i="1"/>
  <c r="R52" i="1"/>
  <c r="T67" i="1"/>
  <c r="T65" i="1"/>
  <c r="U109" i="1"/>
  <c r="U107" i="1"/>
  <c r="U106" i="1" s="1"/>
  <c r="U100" i="1" s="1"/>
  <c r="U99" i="1" s="1"/>
  <c r="V147" i="1"/>
  <c r="V145" i="1"/>
  <c r="Q162" i="1"/>
  <c r="O162" i="1" s="1"/>
  <c r="T168" i="1"/>
  <c r="R184" i="1"/>
  <c r="S209" i="1"/>
  <c r="S207" i="1"/>
  <c r="R243" i="1"/>
  <c r="R241" i="1"/>
  <c r="U253" i="1"/>
  <c r="U251" i="1"/>
  <c r="V276" i="1"/>
  <c r="V274" i="1"/>
  <c r="Q274" i="1" s="1"/>
  <c r="O274" i="1" s="1"/>
  <c r="Q300" i="1"/>
  <c r="O300" i="1" s="1"/>
  <c r="R365" i="1"/>
  <c r="R363" i="1"/>
  <c r="R362" i="1" s="1"/>
  <c r="T378" i="1"/>
  <c r="T376" i="1"/>
  <c r="T375" i="1" s="1"/>
  <c r="T374" i="1" s="1"/>
  <c r="T291" i="1"/>
  <c r="T290" i="1" s="1"/>
  <c r="U23" i="1"/>
  <c r="U21" i="1"/>
  <c r="V54" i="1"/>
  <c r="R104" i="1"/>
  <c r="R281" i="1"/>
  <c r="R81" i="1"/>
  <c r="R80" i="1" s="1"/>
  <c r="R153" i="1"/>
  <c r="S168" i="1"/>
  <c r="V184" i="1"/>
  <c r="S241" i="1"/>
  <c r="R266" i="1"/>
  <c r="S281" i="1"/>
  <c r="Q47" i="1"/>
  <c r="O47" i="1" s="1"/>
  <c r="Q370" i="1"/>
  <c r="O370" i="1" s="1"/>
  <c r="Q146" i="1"/>
  <c r="O146" i="1" s="1"/>
  <c r="Q320" i="1"/>
  <c r="O320" i="1" s="1"/>
  <c r="Q108" i="1"/>
  <c r="O108" i="1" s="1"/>
  <c r="Q262" i="1"/>
  <c r="O262" i="1" s="1"/>
  <c r="Q389" i="1"/>
  <c r="O389" i="1" s="1"/>
  <c r="Q219" i="1"/>
  <c r="O219" i="1" s="1"/>
  <c r="Q497" i="1"/>
  <c r="O497" i="1" s="1"/>
  <c r="Q297" i="1"/>
  <c r="O297" i="1" s="1"/>
  <c r="Q229" i="1"/>
  <c r="O229" i="1" s="1"/>
  <c r="Q76" i="1"/>
  <c r="O76" i="1" s="1"/>
  <c r="Q57" i="1"/>
  <c r="O57" i="1" s="1"/>
  <c r="Q103" i="1"/>
  <c r="O103" i="1" s="1"/>
  <c r="Q165" i="1"/>
  <c r="O165" i="1" s="1"/>
  <c r="Q226" i="1"/>
  <c r="O226" i="1" s="1"/>
  <c r="Q246" i="1"/>
  <c r="O246" i="1" s="1"/>
  <c r="Q305" i="1"/>
  <c r="O305" i="1" s="1"/>
  <c r="Q353" i="1"/>
  <c r="O353" i="1" s="1"/>
  <c r="Q237" i="1"/>
  <c r="O237" i="1" s="1"/>
  <c r="Q38" i="1"/>
  <c r="O38" i="1" s="1"/>
  <c r="Q390" i="1"/>
  <c r="O390" i="1" s="1"/>
  <c r="Q66" i="1"/>
  <c r="O66" i="1" s="1"/>
  <c r="Q189" i="1"/>
  <c r="O189" i="1" s="1"/>
  <c r="T321" i="1"/>
  <c r="Q321" i="1" s="1"/>
  <c r="O321" i="1" s="1"/>
  <c r="Q437" i="1"/>
  <c r="O437" i="1" s="1"/>
  <c r="Q477" i="1"/>
  <c r="O477" i="1" s="1"/>
  <c r="Q538" i="1"/>
  <c r="O538" i="1" s="1"/>
  <c r="Q565" i="1"/>
  <c r="O565" i="1" s="1"/>
  <c r="Q208" i="1"/>
  <c r="O208" i="1" s="1"/>
  <c r="Q223" i="1"/>
  <c r="O223" i="1" s="1"/>
  <c r="Q275" i="1"/>
  <c r="O275" i="1" s="1"/>
  <c r="Q339" i="1"/>
  <c r="O339" i="1" s="1"/>
  <c r="Q358" i="1"/>
  <c r="O358" i="1" s="1"/>
  <c r="T298" i="1"/>
  <c r="Q298" i="1" s="1"/>
  <c r="O298" i="1" s="1"/>
  <c r="R311" i="1"/>
  <c r="Q310" i="1"/>
  <c r="O310" i="1" s="1"/>
  <c r="S286" i="1"/>
  <c r="Q581" i="1"/>
  <c r="O581" i="1" s="1"/>
  <c r="Q75" i="1"/>
  <c r="O75" i="1" s="1"/>
  <c r="Q377" i="1"/>
  <c r="O377" i="1" s="1"/>
  <c r="R136" i="1"/>
  <c r="Q136" i="1" s="1"/>
  <c r="O136" i="1" s="1"/>
  <c r="S163" i="1"/>
  <c r="T263" i="1"/>
  <c r="Q364" i="1"/>
  <c r="O364" i="1" s="1"/>
  <c r="T179" i="1"/>
  <c r="S220" i="1"/>
  <c r="T238" i="1"/>
  <c r="Q238" i="1" s="1"/>
  <c r="O238" i="1" s="1"/>
  <c r="R253" i="1"/>
  <c r="Q94" i="1"/>
  <c r="O94" i="1" s="1"/>
  <c r="Q199" i="1"/>
  <c r="O199" i="1" s="1"/>
  <c r="Q46" i="1"/>
  <c r="O46" i="1" s="1"/>
  <c r="S230" i="1"/>
  <c r="U359" i="1"/>
  <c r="Q482" i="1"/>
  <c r="O482" i="1" s="1"/>
  <c r="Q543" i="1"/>
  <c r="O543" i="1" s="1"/>
  <c r="Q86" i="1"/>
  <c r="O86" i="1" s="1"/>
  <c r="Q160" i="1"/>
  <c r="O160" i="1" s="1"/>
  <c r="Q334" i="1"/>
  <c r="O334" i="1" s="1"/>
  <c r="Q556" i="1"/>
  <c r="O556" i="1" s="1"/>
  <c r="Q403" i="1"/>
  <c r="O403" i="1" s="1"/>
  <c r="Q576" i="1"/>
  <c r="O576" i="1" s="1"/>
  <c r="Q549" i="1"/>
  <c r="O549" i="1" s="1"/>
  <c r="Q508" i="1"/>
  <c r="O508" i="1" s="1"/>
  <c r="Q503" i="1"/>
  <c r="O503" i="1" s="1"/>
  <c r="Q485" i="1"/>
  <c r="O485" i="1" s="1"/>
  <c r="Q448" i="1"/>
  <c r="O448" i="1" s="1"/>
  <c r="Q422" i="1"/>
  <c r="O422" i="1" s="1"/>
  <c r="Q410" i="1"/>
  <c r="O410" i="1" s="1"/>
  <c r="Q385" i="1"/>
  <c r="O385" i="1" s="1"/>
  <c r="Q112" i="1"/>
  <c r="O112" i="1" s="1"/>
  <c r="Q159" i="1"/>
  <c r="O159" i="1" s="1"/>
  <c r="T71" i="1"/>
  <c r="T259" i="1"/>
  <c r="V354" i="1"/>
  <c r="S371" i="1"/>
  <c r="Q34" i="1"/>
  <c r="O34" i="1" s="1"/>
  <c r="Q130" i="1"/>
  <c r="O130" i="1" s="1"/>
  <c r="Q194" i="1"/>
  <c r="O194" i="1" s="1"/>
  <c r="Q270" i="1"/>
  <c r="O270" i="1" s="1"/>
  <c r="Q315" i="1"/>
  <c r="O315" i="1" s="1"/>
  <c r="Q344" i="1"/>
  <c r="O344" i="1" s="1"/>
  <c r="V44" i="1"/>
  <c r="R87" i="1"/>
  <c r="Q87" i="1" s="1"/>
  <c r="O87" i="1" s="1"/>
  <c r="U204" i="1"/>
  <c r="R220" i="1"/>
  <c r="T227" i="1"/>
  <c r="V235" i="1"/>
  <c r="V293" i="1"/>
  <c r="S306" i="1"/>
  <c r="R335" i="1"/>
  <c r="U104" i="1"/>
  <c r="Q195" i="1"/>
  <c r="O195" i="1" s="1"/>
  <c r="U281" i="1"/>
  <c r="T166" i="1"/>
  <c r="Q166" i="1" s="1"/>
  <c r="O166" i="1" s="1"/>
  <c r="Q271" i="1"/>
  <c r="O271" i="1" s="1"/>
  <c r="V58" i="1"/>
  <c r="V247" i="1"/>
  <c r="Q247" i="1" s="1"/>
  <c r="O247" i="1" s="1"/>
  <c r="Q431" i="1"/>
  <c r="O431" i="1" s="1"/>
  <c r="Q494" i="1"/>
  <c r="O494" i="1" s="1"/>
  <c r="Q518" i="1"/>
  <c r="O518" i="1" s="1"/>
  <c r="Q531" i="1"/>
  <c r="O531" i="1" s="1"/>
  <c r="Q561" i="1"/>
  <c r="O561" i="1" s="1"/>
  <c r="Q340" i="1"/>
  <c r="O340" i="1" s="1"/>
  <c r="Q394" i="1"/>
  <c r="O394" i="1" s="1"/>
  <c r="Q349" i="1"/>
  <c r="O349" i="1" s="1"/>
  <c r="Q348" i="1"/>
  <c r="O348" i="1" s="1"/>
  <c r="Q141" i="1"/>
  <c r="O141" i="1" s="1"/>
  <c r="Q95" i="1"/>
  <c r="O95" i="1" s="1"/>
  <c r="Q224" i="1"/>
  <c r="O224" i="1" s="1"/>
  <c r="Q124" i="1"/>
  <c r="O124" i="1" s="1"/>
  <c r="Q119" i="1"/>
  <c r="O119" i="1" s="1"/>
  <c r="T174" i="1"/>
  <c r="R174" i="1"/>
  <c r="T170" i="1"/>
  <c r="R170" i="1"/>
  <c r="T8" i="1" l="1"/>
  <c r="V9" i="1"/>
  <c r="T9" i="1"/>
  <c r="R9" i="1"/>
  <c r="Q268" i="1"/>
  <c r="O268" i="1" s="1"/>
  <c r="T326" i="1"/>
  <c r="T325" i="1" s="1"/>
  <c r="Q12" i="1"/>
  <c r="O12" i="1" s="1"/>
  <c r="Q10" i="1"/>
  <c r="O10" i="1" s="1"/>
  <c r="R26" i="1"/>
  <c r="Q26" i="1" s="1"/>
  <c r="O26" i="1" s="1"/>
  <c r="Q163" i="1"/>
  <c r="O163" i="1" s="1"/>
  <c r="S20" i="1"/>
  <c r="T20" i="1"/>
  <c r="R20" i="1"/>
  <c r="U20" i="1"/>
  <c r="V20" i="1"/>
  <c r="Q417" i="1"/>
  <c r="O417" i="1" s="1"/>
  <c r="R183" i="1"/>
  <c r="Q386" i="1"/>
  <c r="O386" i="1" s="1"/>
  <c r="Q109" i="1"/>
  <c r="O109" i="1" s="1"/>
  <c r="S326" i="1"/>
  <c r="S325" i="1" s="1"/>
  <c r="T64" i="1"/>
  <c r="T63" i="1" s="1"/>
  <c r="T62" i="1" s="1"/>
  <c r="V326" i="1"/>
  <c r="V325" i="1" s="1"/>
  <c r="V183" i="1"/>
  <c r="Q69" i="1"/>
  <c r="O69" i="1" s="1"/>
  <c r="U232" i="1"/>
  <c r="U250" i="1"/>
  <c r="U249" i="1" s="1"/>
  <c r="R117" i="1"/>
  <c r="R116" i="1" s="1"/>
  <c r="U152" i="1"/>
  <c r="T250" i="1"/>
  <c r="T249" i="1" s="1"/>
  <c r="U326" i="1"/>
  <c r="U325" i="1" s="1"/>
  <c r="S250" i="1"/>
  <c r="S249" i="1" s="1"/>
  <c r="Q23" i="1"/>
  <c r="O23" i="1" s="1"/>
  <c r="U183" i="1"/>
  <c r="Q39" i="1"/>
  <c r="O39" i="1" s="1"/>
  <c r="U32" i="1"/>
  <c r="U25" i="1" s="1"/>
  <c r="S152" i="1"/>
  <c r="Q71" i="1"/>
  <c r="O71" i="1" s="1"/>
  <c r="Q41" i="1"/>
  <c r="O41" i="1" s="1"/>
  <c r="V250" i="1"/>
  <c r="V249" i="1" s="1"/>
  <c r="Q293" i="1"/>
  <c r="O293" i="1" s="1"/>
  <c r="S117" i="1"/>
  <c r="S116" i="1" s="1"/>
  <c r="R152" i="1"/>
  <c r="V117" i="1"/>
  <c r="V116" i="1" s="1"/>
  <c r="Q99" i="1"/>
  <c r="O99" i="1" s="1"/>
  <c r="R374" i="1"/>
  <c r="Q375" i="1"/>
  <c r="O375" i="1" s="1"/>
  <c r="Q120" i="1"/>
  <c r="O120" i="1" s="1"/>
  <c r="R326" i="1"/>
  <c r="Q383" i="1"/>
  <c r="O383" i="1" s="1"/>
  <c r="Q233" i="1"/>
  <c r="O233" i="1" s="1"/>
  <c r="V232" i="1"/>
  <c r="Q83" i="1"/>
  <c r="O83" i="1" s="1"/>
  <c r="T183" i="1"/>
  <c r="R527" i="1"/>
  <c r="Q362" i="1"/>
  <c r="O362" i="1" s="1"/>
  <c r="T117" i="1"/>
  <c r="T116" i="1" s="1"/>
  <c r="T232" i="1"/>
  <c r="T152" i="1"/>
  <c r="R250" i="1"/>
  <c r="Q290" i="1"/>
  <c r="O290" i="1" s="1"/>
  <c r="R79" i="1"/>
  <c r="Q80" i="1"/>
  <c r="O80" i="1" s="1"/>
  <c r="Q371" i="1"/>
  <c r="O371" i="1" s="1"/>
  <c r="S232" i="1"/>
  <c r="R64" i="1"/>
  <c r="U117" i="1"/>
  <c r="U116" i="1" s="1"/>
  <c r="R232" i="1"/>
  <c r="R467" i="1"/>
  <c r="Q468" i="1"/>
  <c r="O468" i="1" s="1"/>
  <c r="Q259" i="1"/>
  <c r="O259" i="1" s="1"/>
  <c r="Q33" i="1"/>
  <c r="O33" i="1" s="1"/>
  <c r="S32" i="1"/>
  <c r="S25" i="1" s="1"/>
  <c r="V152" i="1"/>
  <c r="S183" i="1"/>
  <c r="Q230" i="1"/>
  <c r="O230" i="1" s="1"/>
  <c r="Q343" i="1"/>
  <c r="O343" i="1" s="1"/>
  <c r="Q384" i="1"/>
  <c r="O384" i="1" s="1"/>
  <c r="Q329" i="1"/>
  <c r="O329" i="1" s="1"/>
  <c r="Q281" i="1"/>
  <c r="O281" i="1" s="1"/>
  <c r="Q44" i="1"/>
  <c r="O44" i="1" s="1"/>
  <c r="Q378" i="1"/>
  <c r="O378" i="1" s="1"/>
  <c r="Q104" i="1"/>
  <c r="O104" i="1" s="1"/>
  <c r="Q365" i="1"/>
  <c r="O365" i="1" s="1"/>
  <c r="Q54" i="1"/>
  <c r="O54" i="1" s="1"/>
  <c r="Q58" i="1"/>
  <c r="O58" i="1" s="1"/>
  <c r="Q253" i="1"/>
  <c r="O253" i="1" s="1"/>
  <c r="Q276" i="1"/>
  <c r="O276" i="1" s="1"/>
  <c r="Q279" i="1"/>
  <c r="O279" i="1" s="1"/>
  <c r="Q147" i="1"/>
  <c r="O147" i="1" s="1"/>
  <c r="Q37" i="1"/>
  <c r="O37" i="1" s="1"/>
  <c r="Q35" i="1"/>
  <c r="O35" i="1" s="1"/>
  <c r="Q67" i="1"/>
  <c r="O67" i="1" s="1"/>
  <c r="Q113" i="1"/>
  <c r="O113" i="1" s="1"/>
  <c r="Q65" i="1"/>
  <c r="O65" i="1" s="1"/>
  <c r="Q345" i="1"/>
  <c r="O345" i="1" s="1"/>
  <c r="Q257" i="1"/>
  <c r="O257" i="1" s="1"/>
  <c r="Q241" i="1"/>
  <c r="O241" i="1" s="1"/>
  <c r="Q376" i="1"/>
  <c r="O376" i="1" s="1"/>
  <c r="Q266" i="1"/>
  <c r="O266" i="1" s="1"/>
  <c r="Q207" i="1"/>
  <c r="O207" i="1" s="1"/>
  <c r="Q291" i="1"/>
  <c r="O291" i="1" s="1"/>
  <c r="Q52" i="1"/>
  <c r="O52" i="1" s="1"/>
  <c r="Q369" i="1"/>
  <c r="O369" i="1" s="1"/>
  <c r="Q145" i="1"/>
  <c r="O145" i="1" s="1"/>
  <c r="Q218" i="1"/>
  <c r="O218" i="1" s="1"/>
  <c r="Q363" i="1"/>
  <c r="O363" i="1" s="1"/>
  <c r="Q118" i="1"/>
  <c r="O118" i="1" s="1"/>
  <c r="Q129" i="1"/>
  <c r="O129" i="1" s="1"/>
  <c r="Q243" i="1"/>
  <c r="O243" i="1" s="1"/>
  <c r="Q184" i="1"/>
  <c r="O184" i="1" s="1"/>
  <c r="Q251" i="1"/>
  <c r="O251" i="1" s="1"/>
  <c r="Q81" i="1"/>
  <c r="O81" i="1" s="1"/>
  <c r="Q107" i="1"/>
  <c r="O107" i="1" s="1"/>
  <c r="Q333" i="1"/>
  <c r="O333" i="1" s="1"/>
  <c r="Q56" i="1"/>
  <c r="O56" i="1" s="1"/>
  <c r="Q263" i="1"/>
  <c r="O263" i="1" s="1"/>
  <c r="Q311" i="1"/>
  <c r="O311" i="1" s="1"/>
  <c r="Q354" i="1"/>
  <c r="O354" i="1" s="1"/>
  <c r="Q286" i="1"/>
  <c r="O286" i="1" s="1"/>
  <c r="Q335" i="1"/>
  <c r="O335" i="1" s="1"/>
  <c r="Q227" i="1"/>
  <c r="O227" i="1" s="1"/>
  <c r="Q235" i="1"/>
  <c r="O235" i="1" s="1"/>
  <c r="Q359" i="1"/>
  <c r="O359" i="1" s="1"/>
  <c r="Q306" i="1"/>
  <c r="O306" i="1" s="1"/>
  <c r="U174" i="1"/>
  <c r="U8" i="1" s="1"/>
  <c r="V174" i="1"/>
  <c r="V8" i="1" s="1"/>
  <c r="S174" i="1"/>
  <c r="S8" i="1" s="1"/>
  <c r="Q125" i="1"/>
  <c r="O125" i="1" s="1"/>
  <c r="Q173" i="1"/>
  <c r="O173" i="1" s="1"/>
  <c r="Q214" i="1"/>
  <c r="O214" i="1" s="1"/>
  <c r="Q179" i="1"/>
  <c r="O179" i="1" s="1"/>
  <c r="Q204" i="1"/>
  <c r="O204" i="1" s="1"/>
  <c r="Q153" i="1"/>
  <c r="O153" i="1" s="1"/>
  <c r="Q220" i="1"/>
  <c r="O220" i="1" s="1"/>
  <c r="Q209" i="1"/>
  <c r="O209" i="1" s="1"/>
  <c r="Q155" i="1"/>
  <c r="O155" i="1" s="1"/>
  <c r="Q170" i="1"/>
  <c r="O170" i="1" s="1"/>
  <c r="Q169" i="1"/>
  <c r="O169" i="1" s="1"/>
  <c r="Q200" i="1"/>
  <c r="O200" i="1" s="1"/>
  <c r="P51" i="1"/>
  <c r="R51" i="1"/>
  <c r="R50" i="1" s="1"/>
  <c r="S51" i="1"/>
  <c r="S50" i="1" s="1"/>
  <c r="S49" i="1" s="1"/>
  <c r="T51" i="1"/>
  <c r="T50" i="1" s="1"/>
  <c r="T49" i="1" s="1"/>
  <c r="U51" i="1"/>
  <c r="U50" i="1" s="1"/>
  <c r="U49" i="1" s="1"/>
  <c r="V51" i="1"/>
  <c r="V50" i="1" s="1"/>
  <c r="V49" i="1" s="1"/>
  <c r="P25" i="1"/>
  <c r="T25" i="1"/>
  <c r="V25" i="1"/>
  <c r="Q30" i="1"/>
  <c r="O30" i="1" s="1"/>
  <c r="Q29" i="1"/>
  <c r="O29" i="1" s="1"/>
  <c r="Q28" i="1"/>
  <c r="O28" i="1" s="1"/>
  <c r="Q27" i="1"/>
  <c r="O27" i="1" s="1"/>
  <c r="Q21" i="1"/>
  <c r="O21" i="1" s="1"/>
  <c r="Q22" i="1"/>
  <c r="O22" i="1" s="1"/>
  <c r="Q20" i="1" l="1"/>
  <c r="O20" i="1" s="1"/>
  <c r="Q11" i="1"/>
  <c r="O11" i="1" s="1"/>
  <c r="V19" i="1"/>
  <c r="V7" i="1"/>
  <c r="T19" i="1"/>
  <c r="V18" i="1"/>
  <c r="S19" i="1"/>
  <c r="S18" i="1" s="1"/>
  <c r="T18" i="1"/>
  <c r="R19" i="1"/>
  <c r="U19" i="1"/>
  <c r="U18" i="1" s="1"/>
  <c r="U7" i="1"/>
  <c r="U151" i="1"/>
  <c r="U115" i="1" s="1"/>
  <c r="R151" i="1"/>
  <c r="Q152" i="1"/>
  <c r="O152" i="1" s="1"/>
  <c r="Q183" i="1"/>
  <c r="O183" i="1" s="1"/>
  <c r="V151" i="1"/>
  <c r="V115" i="1" s="1"/>
  <c r="S151" i="1"/>
  <c r="S115" i="1" s="1"/>
  <c r="T151" i="1"/>
  <c r="T115" i="1" s="1"/>
  <c r="R78" i="1"/>
  <c r="Q79" i="1"/>
  <c r="O79" i="1" s="1"/>
  <c r="Q174" i="1"/>
  <c r="O174" i="1" s="1"/>
  <c r="Q374" i="1"/>
  <c r="O374" i="1" s="1"/>
  <c r="R466" i="1"/>
  <c r="Q466" i="1" s="1"/>
  <c r="O466" i="1" s="1"/>
  <c r="Q467" i="1"/>
  <c r="O467" i="1" s="1"/>
  <c r="Q232" i="1"/>
  <c r="O232" i="1" s="1"/>
  <c r="Q117" i="1"/>
  <c r="O117" i="1" s="1"/>
  <c r="R49" i="1"/>
  <c r="Q49" i="1" s="1"/>
  <c r="O49" i="1" s="1"/>
  <c r="Q50" i="1"/>
  <c r="O50" i="1" s="1"/>
  <c r="R249" i="1"/>
  <c r="Q250" i="1"/>
  <c r="O250" i="1" s="1"/>
  <c r="R325" i="1"/>
  <c r="Q326" i="1"/>
  <c r="O326" i="1" s="1"/>
  <c r="R63" i="1"/>
  <c r="Q64" i="1"/>
  <c r="O64" i="1" s="1"/>
  <c r="R520" i="1"/>
  <c r="Q520" i="1" s="1"/>
  <c r="O520" i="1" s="1"/>
  <c r="Q527" i="1"/>
  <c r="O527" i="1" s="1"/>
  <c r="Q116" i="1"/>
  <c r="O116" i="1" s="1"/>
  <c r="Q106" i="1"/>
  <c r="O106" i="1" s="1"/>
  <c r="P18" i="1"/>
  <c r="Q42" i="1"/>
  <c r="O42" i="1" s="1"/>
  <c r="Q168" i="1"/>
  <c r="O168" i="1" s="1"/>
  <c r="R25" i="1"/>
  <c r="Q32" i="1"/>
  <c r="O32" i="1" s="1"/>
  <c r="Q51" i="1"/>
  <c r="O51" i="1" s="1"/>
  <c r="S7" i="1" l="1"/>
  <c r="Q19" i="1"/>
  <c r="O19" i="1" s="1"/>
  <c r="R18" i="1"/>
  <c r="Q9" i="1"/>
  <c r="T7" i="1"/>
  <c r="R115" i="1"/>
  <c r="Q115" i="1" s="1"/>
  <c r="O115" i="1" s="1"/>
  <c r="Q78" i="1"/>
  <c r="O78" i="1" s="1"/>
  <c r="R62" i="1"/>
  <c r="Q62" i="1" s="1"/>
  <c r="O62" i="1" s="1"/>
  <c r="Q63" i="1"/>
  <c r="O63" i="1" s="1"/>
  <c r="Q325" i="1"/>
  <c r="O325" i="1" s="1"/>
  <c r="Q151" i="1"/>
  <c r="O151" i="1" s="1"/>
  <c r="Q249" i="1"/>
  <c r="O249" i="1" s="1"/>
  <c r="Q100" i="1"/>
  <c r="O100" i="1" s="1"/>
  <c r="Q25" i="1"/>
  <c r="O25" i="1" s="1"/>
  <c r="O9" i="1" l="1"/>
  <c r="Q15" i="1"/>
  <c r="O15" i="1" s="1"/>
  <c r="Q18" i="1"/>
  <c r="O18" i="1" s="1"/>
  <c r="Q416" i="1"/>
  <c r="O416" i="1" s="1"/>
  <c r="R414" i="1"/>
  <c r="R408" i="1" s="1"/>
  <c r="Q414" i="1" l="1"/>
  <c r="O414" i="1" s="1"/>
  <c r="R415" i="1"/>
  <c r="R8" i="1" s="1"/>
  <c r="Q415" i="1" l="1"/>
  <c r="O415" i="1" s="1"/>
  <c r="Q408" i="1"/>
  <c r="O408" i="1" s="1"/>
  <c r="R407" i="1"/>
  <c r="Q8" i="1" l="1"/>
  <c r="O8" i="1" s="1"/>
  <c r="R7" i="1"/>
  <c r="Q7" i="1" s="1"/>
  <c r="O7" i="1" s="1"/>
  <c r="Q407" i="1"/>
  <c r="O407" i="1" s="1"/>
  <c r="R382" i="1"/>
  <c r="Q14" i="1" l="1"/>
  <c r="O14" i="1" s="1"/>
  <c r="R381" i="1"/>
  <c r="Q381" i="1" s="1"/>
  <c r="O381" i="1" s="1"/>
  <c r="Q382" i="1"/>
  <c r="O382" i="1" s="1"/>
</calcChain>
</file>

<file path=xl/sharedStrings.xml><?xml version="1.0" encoding="utf-8"?>
<sst xmlns="http://schemas.openxmlformats.org/spreadsheetml/2006/main" count="1552" uniqueCount="1482">
  <si>
    <t>사 업 개 요</t>
  </si>
  <si>
    <t>국가계획</t>
  </si>
  <si>
    <t>투자심사</t>
  </si>
  <si>
    <t>지방채</t>
  </si>
  <si>
    <t>BTL</t>
  </si>
  <si>
    <t>의무지출</t>
  </si>
  <si>
    <t>재원</t>
  </si>
  <si>
    <t>총사업비</t>
  </si>
  <si>
    <t>기투자</t>
  </si>
  <si>
    <t>연     도     별     투     자     계     획</t>
  </si>
  <si>
    <t>향  후</t>
  </si>
  <si>
    <t>법정</t>
  </si>
  <si>
    <t>보조</t>
  </si>
  <si>
    <t>이자</t>
  </si>
  <si>
    <t>소  계</t>
  </si>
  <si>
    <t>2024</t>
  </si>
  <si>
    <t>2025</t>
  </si>
  <si>
    <t>2026</t>
  </si>
  <si>
    <t>2027</t>
  </si>
  <si>
    <t>2028</t>
  </si>
  <si>
    <t>합  계</t>
  </si>
  <si>
    <t>계</t>
  </si>
  <si>
    <t>의무</t>
  </si>
  <si>
    <t>재량</t>
  </si>
  <si>
    <t>국고보조금</t>
  </si>
  <si>
    <t>균특보조금</t>
  </si>
  <si>
    <t>기금보조금</t>
  </si>
  <si>
    <t>시도비</t>
  </si>
  <si>
    <t>시군구비</t>
  </si>
  <si>
    <t>지방채</t>
  </si>
  <si>
    <t>(민자 등)</t>
  </si>
  <si>
    <t>일반공공행정</t>
  </si>
  <si>
    <t>입법및선거관리</t>
  </si>
  <si>
    <t>지방의회 운영 지원</t>
  </si>
  <si>
    <t>의정활동 지원기능 강화</t>
  </si>
  <si>
    <t>의정활동 지원</t>
  </si>
  <si>
    <t>N</t>
  </si>
  <si>
    <t>N</t>
  </si>
  <si>
    <t>N</t>
  </si>
  <si>
    <t>Y</t>
  </si>
  <si>
    <t>N</t>
  </si>
  <si>
    <t>N</t>
  </si>
  <si>
    <t>계</t>
  </si>
  <si>
    <t>의무</t>
  </si>
  <si>
    <t>시군구비</t>
  </si>
  <si>
    <t>일반행정</t>
  </si>
  <si>
    <t>의료관광산업 육성</t>
  </si>
  <si>
    <t>의료관광산업 역량 강화</t>
  </si>
  <si>
    <t>의료 R&amp;D 클러스터 조성</t>
  </si>
  <si>
    <t>Y</t>
  </si>
  <si>
    <t>N</t>
  </si>
  <si>
    <t>N</t>
  </si>
  <si>
    <t>N</t>
  </si>
  <si>
    <t>Y</t>
  </si>
  <si>
    <t>N</t>
  </si>
  <si>
    <t>계</t>
  </si>
  <si>
    <t>의무</t>
  </si>
  <si>
    <t>시군구비</t>
  </si>
  <si>
    <t>직원 복지증진 및 청사관리</t>
  </si>
  <si>
    <t>직원 후생복지 증진</t>
  </si>
  <si>
    <t>맞춤형 복지제도 운영</t>
  </si>
  <si>
    <t>N</t>
  </si>
  <si>
    <t>N</t>
  </si>
  <si>
    <t>N</t>
  </si>
  <si>
    <t>Y</t>
  </si>
  <si>
    <t>N</t>
  </si>
  <si>
    <t>N</t>
  </si>
  <si>
    <t>계</t>
  </si>
  <si>
    <t>의무</t>
  </si>
  <si>
    <t>시군구비</t>
  </si>
  <si>
    <t>청사 및 관용차량 관리</t>
  </si>
  <si>
    <t>청사 유지관리</t>
  </si>
  <si>
    <t>N</t>
  </si>
  <si>
    <t>N</t>
  </si>
  <si>
    <t>N</t>
  </si>
  <si>
    <t>N</t>
  </si>
  <si>
    <t>N</t>
  </si>
  <si>
    <t>N</t>
  </si>
  <si>
    <t>계</t>
  </si>
  <si>
    <t>재량</t>
  </si>
  <si>
    <t>시군구비</t>
  </si>
  <si>
    <t>구정 정보화 운영</t>
  </si>
  <si>
    <t>구정 정보화 내실운영</t>
  </si>
  <si>
    <t>정보화 기반 조성</t>
  </si>
  <si>
    <t>N</t>
  </si>
  <si>
    <t>N</t>
  </si>
  <si>
    <t>N</t>
  </si>
  <si>
    <t>N</t>
  </si>
  <si>
    <t>N</t>
  </si>
  <si>
    <t>N</t>
  </si>
  <si>
    <t>계</t>
  </si>
  <si>
    <t>재량</t>
  </si>
  <si>
    <t>시군구비</t>
  </si>
  <si>
    <t>정보시스템 운영 관리</t>
  </si>
  <si>
    <t>N</t>
  </si>
  <si>
    <t>N</t>
  </si>
  <si>
    <t>N</t>
  </si>
  <si>
    <t>N</t>
  </si>
  <si>
    <t>N</t>
  </si>
  <si>
    <t>N</t>
  </si>
  <si>
    <t>계</t>
  </si>
  <si>
    <t>재량</t>
  </si>
  <si>
    <t>시군구비</t>
  </si>
  <si>
    <t>공공질서및안전</t>
  </si>
  <si>
    <t>재난방재ㆍ민방위</t>
  </si>
  <si>
    <t>재난·재해 예방 및 대응력 강화</t>
  </si>
  <si>
    <t>CCTV 통합관제센터 운영</t>
  </si>
  <si>
    <t>CCTV 통합관제센터 운영</t>
  </si>
  <si>
    <t>N</t>
  </si>
  <si>
    <t>N</t>
  </si>
  <si>
    <t>N</t>
  </si>
  <si>
    <t>Y</t>
  </si>
  <si>
    <t>N</t>
  </si>
  <si>
    <t>N</t>
  </si>
  <si>
    <t>계</t>
  </si>
  <si>
    <t>의무</t>
  </si>
  <si>
    <t>시군구비</t>
  </si>
  <si>
    <t>재난예방 및 복구 지원</t>
  </si>
  <si>
    <t>N</t>
  </si>
  <si>
    <t>N</t>
  </si>
  <si>
    <t>N</t>
  </si>
  <si>
    <t>N</t>
  </si>
  <si>
    <t>Y</t>
  </si>
  <si>
    <t>N</t>
  </si>
  <si>
    <t>계</t>
  </si>
  <si>
    <t>의무</t>
  </si>
  <si>
    <t>국고보조금</t>
  </si>
  <si>
    <t>시도비</t>
  </si>
  <si>
    <t>시군구비</t>
  </si>
  <si>
    <t>교육</t>
  </si>
  <si>
    <t>유아및초중등교육</t>
  </si>
  <si>
    <t>교육지원 및 교육복지 확충</t>
  </si>
  <si>
    <t>학교 교육경비 지원</t>
  </si>
  <si>
    <t>N</t>
  </si>
  <si>
    <t>N</t>
  </si>
  <si>
    <t>N</t>
  </si>
  <si>
    <t>N</t>
  </si>
  <si>
    <t>N</t>
  </si>
  <si>
    <t>N</t>
  </si>
  <si>
    <t>계</t>
  </si>
  <si>
    <t>재량</t>
  </si>
  <si>
    <t>시군구비</t>
  </si>
  <si>
    <t>서구 도서관 건립</t>
  </si>
  <si>
    <t>서구 구립도서관 건립</t>
  </si>
  <si>
    <t>Y</t>
  </si>
  <si>
    <t>N</t>
  </si>
  <si>
    <t>N</t>
  </si>
  <si>
    <t>N</t>
  </si>
  <si>
    <t>Y</t>
  </si>
  <si>
    <t>N</t>
  </si>
  <si>
    <t>계</t>
  </si>
  <si>
    <t>의무</t>
  </si>
  <si>
    <t>균특보조금</t>
  </si>
  <si>
    <t>시도비</t>
  </si>
  <si>
    <t>시군구비</t>
  </si>
  <si>
    <t>서구도서관 개관</t>
  </si>
  <si>
    <t>N</t>
  </si>
  <si>
    <t>N</t>
  </si>
  <si>
    <t>N</t>
  </si>
  <si>
    <t>N</t>
  </si>
  <si>
    <t>N</t>
  </si>
  <si>
    <t>N</t>
  </si>
  <si>
    <t>계</t>
  </si>
  <si>
    <t>재량</t>
  </si>
  <si>
    <t>시군구비</t>
  </si>
  <si>
    <t>문화및관광</t>
  </si>
  <si>
    <t>문화예술</t>
  </si>
  <si>
    <t>문화예술 진흥 및 문화재 보호</t>
  </si>
  <si>
    <t>문화예술활동 지원</t>
  </si>
  <si>
    <t>N</t>
  </si>
  <si>
    <t>N</t>
  </si>
  <si>
    <t>N</t>
  </si>
  <si>
    <t>N</t>
  </si>
  <si>
    <t>N</t>
  </si>
  <si>
    <t>N</t>
  </si>
  <si>
    <t>계</t>
  </si>
  <si>
    <t>시군구비</t>
  </si>
  <si>
    <t>N</t>
  </si>
  <si>
    <t>N</t>
  </si>
  <si>
    <t>N</t>
  </si>
  <si>
    <t>N</t>
  </si>
  <si>
    <t>N</t>
  </si>
  <si>
    <t>N</t>
  </si>
  <si>
    <t>계</t>
  </si>
  <si>
    <t>재량</t>
  </si>
  <si>
    <t>시도비</t>
  </si>
  <si>
    <t>시군구비</t>
  </si>
  <si>
    <t>(민자 등)</t>
  </si>
  <si>
    <t>체육</t>
  </si>
  <si>
    <t>생활체육 육성</t>
  </si>
  <si>
    <t>체육시설 확충</t>
  </si>
  <si>
    <t>실내복합스포츠센터 건립</t>
  </si>
  <si>
    <t>Y</t>
  </si>
  <si>
    <t>N</t>
  </si>
  <si>
    <t>N</t>
  </si>
  <si>
    <t>N</t>
  </si>
  <si>
    <t>계</t>
  </si>
  <si>
    <t>의무</t>
  </si>
  <si>
    <t>국고보조금</t>
  </si>
  <si>
    <t>시도비</t>
  </si>
  <si>
    <t>시군구비</t>
  </si>
  <si>
    <t>환경</t>
  </si>
  <si>
    <t>폐기물</t>
  </si>
  <si>
    <t>폐기물 감량 및 청소관리</t>
  </si>
  <si>
    <t>생활폐기물 관리</t>
  </si>
  <si>
    <t>생활폐기물 위탁관리</t>
  </si>
  <si>
    <t>N</t>
  </si>
  <si>
    <t>N</t>
  </si>
  <si>
    <t>N</t>
  </si>
  <si>
    <t>Y</t>
  </si>
  <si>
    <t>N</t>
  </si>
  <si>
    <t>N</t>
  </si>
  <si>
    <t>계</t>
  </si>
  <si>
    <t>의무</t>
  </si>
  <si>
    <t>시군구비</t>
  </si>
  <si>
    <t>폐기물 자원화</t>
  </si>
  <si>
    <t>서구 에코센터 운영</t>
  </si>
  <si>
    <t>재활용품 선별 관리</t>
  </si>
  <si>
    <t>N</t>
  </si>
  <si>
    <t>N</t>
  </si>
  <si>
    <t>N</t>
  </si>
  <si>
    <t>Y</t>
  </si>
  <si>
    <t>N</t>
  </si>
  <si>
    <t>N</t>
  </si>
  <si>
    <t>계</t>
  </si>
  <si>
    <t>의무</t>
  </si>
  <si>
    <t>시군구비</t>
  </si>
  <si>
    <t>자원재활용 활성화</t>
  </si>
  <si>
    <t>음식물쓰레기 자원화</t>
  </si>
  <si>
    <t>N</t>
  </si>
  <si>
    <t>N</t>
  </si>
  <si>
    <t>N</t>
  </si>
  <si>
    <t>Y</t>
  </si>
  <si>
    <t>N</t>
  </si>
  <si>
    <t>N</t>
  </si>
  <si>
    <t>계</t>
  </si>
  <si>
    <t>의무</t>
  </si>
  <si>
    <t>시군구비</t>
  </si>
  <si>
    <t>사회복지</t>
  </si>
  <si>
    <t>기초생활보장</t>
  </si>
  <si>
    <t>저소득층 생활안정지원</t>
  </si>
  <si>
    <t>기초생활보장 지원</t>
  </si>
  <si>
    <t>생계급여</t>
  </si>
  <si>
    <t>N</t>
  </si>
  <si>
    <t>N</t>
  </si>
  <si>
    <t>N</t>
  </si>
  <si>
    <t>N</t>
  </si>
  <si>
    <t>Y</t>
  </si>
  <si>
    <t>N</t>
  </si>
  <si>
    <t>계</t>
  </si>
  <si>
    <t>의무</t>
  </si>
  <si>
    <t>국고보조금</t>
  </si>
  <si>
    <t>시도비</t>
  </si>
  <si>
    <t>시군구비</t>
  </si>
  <si>
    <t>해산장제급여(일반수급자)</t>
  </si>
  <si>
    <t>N</t>
  </si>
  <si>
    <t>N</t>
  </si>
  <si>
    <t>N</t>
  </si>
  <si>
    <t>N</t>
  </si>
  <si>
    <t>Y</t>
  </si>
  <si>
    <t>N</t>
  </si>
  <si>
    <t>계</t>
  </si>
  <si>
    <t>의무</t>
  </si>
  <si>
    <t>국고보조금</t>
  </si>
  <si>
    <t>시도비</t>
  </si>
  <si>
    <t>시군구비</t>
  </si>
  <si>
    <t>자활근로사업 지원</t>
  </si>
  <si>
    <t>자활근로사업 지원</t>
  </si>
  <si>
    <t>N</t>
  </si>
  <si>
    <t>N</t>
  </si>
  <si>
    <t>N</t>
  </si>
  <si>
    <t>N</t>
  </si>
  <si>
    <t>Y</t>
  </si>
  <si>
    <t>N</t>
  </si>
  <si>
    <t>계</t>
  </si>
  <si>
    <t>의무</t>
  </si>
  <si>
    <t>국고보조금</t>
  </si>
  <si>
    <t>시도비</t>
  </si>
  <si>
    <t>시군구비</t>
  </si>
  <si>
    <t>지역자활센터 운영</t>
  </si>
  <si>
    <t>N</t>
  </si>
  <si>
    <t>N</t>
  </si>
  <si>
    <t>N</t>
  </si>
  <si>
    <t>N</t>
  </si>
  <si>
    <t>Y</t>
  </si>
  <si>
    <t>N</t>
  </si>
  <si>
    <t>계</t>
  </si>
  <si>
    <t>의무</t>
  </si>
  <si>
    <t>국고보조금</t>
  </si>
  <si>
    <t>시도비</t>
  </si>
  <si>
    <t>시군구비</t>
  </si>
  <si>
    <t>N</t>
  </si>
  <si>
    <t>N</t>
  </si>
  <si>
    <t>N</t>
  </si>
  <si>
    <t>N</t>
  </si>
  <si>
    <t>Y</t>
  </si>
  <si>
    <t>N</t>
  </si>
  <si>
    <t>계</t>
  </si>
  <si>
    <t>의무</t>
  </si>
  <si>
    <t>국고보조금</t>
  </si>
  <si>
    <t>시도비</t>
  </si>
  <si>
    <t>시군구비</t>
  </si>
  <si>
    <t>기초생활 주거지원</t>
  </si>
  <si>
    <t>주거급여지원</t>
  </si>
  <si>
    <t>N</t>
  </si>
  <si>
    <t>N</t>
  </si>
  <si>
    <t>N</t>
  </si>
  <si>
    <t>Y</t>
  </si>
  <si>
    <t>N</t>
  </si>
  <si>
    <t>N</t>
  </si>
  <si>
    <t>계</t>
  </si>
  <si>
    <t>의무</t>
  </si>
  <si>
    <t>국고보조금</t>
  </si>
  <si>
    <t>시도비</t>
  </si>
  <si>
    <t>시군구비</t>
  </si>
  <si>
    <t>취약계층지원</t>
  </si>
  <si>
    <t>사회복지 기반 조성</t>
  </si>
  <si>
    <t>지역사회복지체계 구축</t>
  </si>
  <si>
    <t>N</t>
  </si>
  <si>
    <t>N</t>
  </si>
  <si>
    <t>N</t>
  </si>
  <si>
    <t>N</t>
  </si>
  <si>
    <t>Y</t>
  </si>
  <si>
    <t>N</t>
  </si>
  <si>
    <t>계</t>
  </si>
  <si>
    <t>의무</t>
  </si>
  <si>
    <t>균특보조금</t>
  </si>
  <si>
    <t>시도비</t>
  </si>
  <si>
    <t>시군구비</t>
  </si>
  <si>
    <t>N</t>
  </si>
  <si>
    <t>N</t>
  </si>
  <si>
    <t>N</t>
  </si>
  <si>
    <t>Y</t>
  </si>
  <si>
    <t>N</t>
  </si>
  <si>
    <t>N</t>
  </si>
  <si>
    <t>계</t>
  </si>
  <si>
    <t>의무</t>
  </si>
  <si>
    <t>시군구비</t>
  </si>
  <si>
    <t>참전유공자 명예수당 지원</t>
  </si>
  <si>
    <t>N</t>
  </si>
  <si>
    <t>N</t>
  </si>
  <si>
    <t>N</t>
  </si>
  <si>
    <t>N</t>
  </si>
  <si>
    <t>Y</t>
  </si>
  <si>
    <t>N</t>
  </si>
  <si>
    <t>계</t>
  </si>
  <si>
    <t>의무</t>
  </si>
  <si>
    <t>시도비</t>
  </si>
  <si>
    <t>보훈회관 건립</t>
  </si>
  <si>
    <t>Y</t>
  </si>
  <si>
    <t>N</t>
  </si>
  <si>
    <t>N</t>
  </si>
  <si>
    <t>N</t>
  </si>
  <si>
    <t>N</t>
  </si>
  <si>
    <t>N</t>
  </si>
  <si>
    <t>계</t>
  </si>
  <si>
    <t>재량</t>
  </si>
  <si>
    <t>시군구비</t>
  </si>
  <si>
    <t>사회복지관 운영</t>
  </si>
  <si>
    <t>N</t>
  </si>
  <si>
    <t>Y</t>
  </si>
  <si>
    <t>계</t>
  </si>
  <si>
    <t>의무</t>
  </si>
  <si>
    <t>시도비</t>
  </si>
  <si>
    <t>시군구비</t>
  </si>
  <si>
    <t>N</t>
  </si>
  <si>
    <t>N</t>
  </si>
  <si>
    <t>N</t>
  </si>
  <si>
    <t>N</t>
  </si>
  <si>
    <t>Y</t>
  </si>
  <si>
    <t>N</t>
  </si>
  <si>
    <t>계</t>
  </si>
  <si>
    <t>의무</t>
  </si>
  <si>
    <t>시도비</t>
  </si>
  <si>
    <t>시군구비</t>
  </si>
  <si>
    <t>취약계층 관리 및 지원</t>
  </si>
  <si>
    <t>긴급복지</t>
  </si>
  <si>
    <t>N</t>
  </si>
  <si>
    <t>N</t>
  </si>
  <si>
    <t>N</t>
  </si>
  <si>
    <t>N</t>
  </si>
  <si>
    <t>Y</t>
  </si>
  <si>
    <t>N</t>
  </si>
  <si>
    <t>계</t>
  </si>
  <si>
    <t>의무</t>
  </si>
  <si>
    <t>국고보조금</t>
  </si>
  <si>
    <t>시도비</t>
  </si>
  <si>
    <t>시군구비</t>
  </si>
  <si>
    <t>장애인 복지증진</t>
  </si>
  <si>
    <t>저소득장애인 생활안정 지원</t>
  </si>
  <si>
    <t>장애인연금 급여 지급</t>
  </si>
  <si>
    <t>N</t>
  </si>
  <si>
    <t>N</t>
  </si>
  <si>
    <t>N</t>
  </si>
  <si>
    <t>N</t>
  </si>
  <si>
    <t>Y</t>
  </si>
  <si>
    <t>N</t>
  </si>
  <si>
    <t>계</t>
  </si>
  <si>
    <t>의무</t>
  </si>
  <si>
    <t>국고보조금</t>
  </si>
  <si>
    <t>시도비</t>
  </si>
  <si>
    <t>장애수당(기초) 지급</t>
  </si>
  <si>
    <t>N</t>
  </si>
  <si>
    <t>N</t>
  </si>
  <si>
    <t>N</t>
  </si>
  <si>
    <t>N</t>
  </si>
  <si>
    <t>Y</t>
  </si>
  <si>
    <t>N</t>
  </si>
  <si>
    <t>계</t>
  </si>
  <si>
    <t>의무</t>
  </si>
  <si>
    <t>국고보조금</t>
  </si>
  <si>
    <t>시도비</t>
  </si>
  <si>
    <t>시군구비</t>
  </si>
  <si>
    <t>장애수당(차상위 등) 지급</t>
  </si>
  <si>
    <t>N</t>
  </si>
  <si>
    <t>N</t>
  </si>
  <si>
    <t>N</t>
  </si>
  <si>
    <t>N</t>
  </si>
  <si>
    <t>Y</t>
  </si>
  <si>
    <t>N</t>
  </si>
  <si>
    <t>계</t>
  </si>
  <si>
    <t>의무</t>
  </si>
  <si>
    <t>국고보조금</t>
  </si>
  <si>
    <t>시도비</t>
  </si>
  <si>
    <t>시군구비</t>
  </si>
  <si>
    <t>N</t>
  </si>
  <si>
    <t>N</t>
  </si>
  <si>
    <t>N</t>
  </si>
  <si>
    <t>N</t>
  </si>
  <si>
    <t>Y</t>
  </si>
  <si>
    <t>N</t>
  </si>
  <si>
    <t>계</t>
  </si>
  <si>
    <t>의무</t>
  </si>
  <si>
    <t>국고보조금</t>
  </si>
  <si>
    <t>시도비</t>
  </si>
  <si>
    <t>N</t>
  </si>
  <si>
    <t>N</t>
  </si>
  <si>
    <t>N</t>
  </si>
  <si>
    <t>N</t>
  </si>
  <si>
    <t>Y</t>
  </si>
  <si>
    <t>N</t>
  </si>
  <si>
    <t>계</t>
  </si>
  <si>
    <t>의무</t>
  </si>
  <si>
    <t>국고보조금</t>
  </si>
  <si>
    <t>시도비</t>
  </si>
  <si>
    <t>장애인 보호 및 재활 지원</t>
  </si>
  <si>
    <t>장애인 활동지원 급여지원</t>
  </si>
  <si>
    <t>N</t>
  </si>
  <si>
    <t>N</t>
  </si>
  <si>
    <t>N</t>
  </si>
  <si>
    <t>N</t>
  </si>
  <si>
    <t>Y</t>
  </si>
  <si>
    <t>N</t>
  </si>
  <si>
    <t>계</t>
  </si>
  <si>
    <t>의무</t>
  </si>
  <si>
    <t>국고보조금</t>
  </si>
  <si>
    <t>시도비</t>
  </si>
  <si>
    <t>시군구비</t>
  </si>
  <si>
    <t>N</t>
  </si>
  <si>
    <t>N</t>
  </si>
  <si>
    <t>N</t>
  </si>
  <si>
    <t>N</t>
  </si>
  <si>
    <t>Y</t>
  </si>
  <si>
    <t>N</t>
  </si>
  <si>
    <t>계</t>
  </si>
  <si>
    <t>의무</t>
  </si>
  <si>
    <t>국고보조금</t>
  </si>
  <si>
    <t>시도비</t>
  </si>
  <si>
    <t>시군구비</t>
  </si>
  <si>
    <t>장애인복지시설 지원</t>
  </si>
  <si>
    <t>장애인거주시설 운영 지원</t>
  </si>
  <si>
    <t>N</t>
  </si>
  <si>
    <t>N</t>
  </si>
  <si>
    <t>N</t>
  </si>
  <si>
    <t>N</t>
  </si>
  <si>
    <t>Y</t>
  </si>
  <si>
    <t>N</t>
  </si>
  <si>
    <t>계</t>
  </si>
  <si>
    <t>의무</t>
  </si>
  <si>
    <t>국고보조금</t>
  </si>
  <si>
    <t>시도비</t>
  </si>
  <si>
    <t>장애인복지관 운영지원</t>
  </si>
  <si>
    <t>N</t>
  </si>
  <si>
    <t>N</t>
  </si>
  <si>
    <t>N</t>
  </si>
  <si>
    <t>N</t>
  </si>
  <si>
    <t>Y</t>
  </si>
  <si>
    <t>N</t>
  </si>
  <si>
    <t>계</t>
  </si>
  <si>
    <t>의무</t>
  </si>
  <si>
    <t>시도비</t>
  </si>
  <si>
    <t>N</t>
  </si>
  <si>
    <t>N</t>
  </si>
  <si>
    <t>N</t>
  </si>
  <si>
    <t>N</t>
  </si>
  <si>
    <t>Y</t>
  </si>
  <si>
    <t>N</t>
  </si>
  <si>
    <t>계</t>
  </si>
  <si>
    <t>의무</t>
  </si>
  <si>
    <t>시도비</t>
  </si>
  <si>
    <t>N</t>
  </si>
  <si>
    <t>N</t>
  </si>
  <si>
    <t>N</t>
  </si>
  <si>
    <t>N</t>
  </si>
  <si>
    <t>Y</t>
  </si>
  <si>
    <t>N</t>
  </si>
  <si>
    <t>계</t>
  </si>
  <si>
    <t>의무</t>
  </si>
  <si>
    <t>시도비</t>
  </si>
  <si>
    <t>요보호 아동 지원 강화</t>
  </si>
  <si>
    <t>아동시설 운영 지원</t>
  </si>
  <si>
    <t>아동시설 운영비 지원</t>
  </si>
  <si>
    <t>N</t>
  </si>
  <si>
    <t>N</t>
  </si>
  <si>
    <t>N</t>
  </si>
  <si>
    <t>N</t>
  </si>
  <si>
    <t>Y</t>
  </si>
  <si>
    <t>N</t>
  </si>
  <si>
    <t>계</t>
  </si>
  <si>
    <t>의무</t>
  </si>
  <si>
    <t>시도비</t>
  </si>
  <si>
    <t>N</t>
  </si>
  <si>
    <t>N</t>
  </si>
  <si>
    <t>N</t>
  </si>
  <si>
    <t>N</t>
  </si>
  <si>
    <t>Y</t>
  </si>
  <si>
    <t>N</t>
  </si>
  <si>
    <t>계</t>
  </si>
  <si>
    <t>의무</t>
  </si>
  <si>
    <t>국고보조금</t>
  </si>
  <si>
    <t>시도비</t>
  </si>
  <si>
    <t>취약계층아동 지원</t>
  </si>
  <si>
    <t>아동발달지원계좌 지원</t>
  </si>
  <si>
    <t>N</t>
  </si>
  <si>
    <t>N</t>
  </si>
  <si>
    <t>N</t>
  </si>
  <si>
    <t>N</t>
  </si>
  <si>
    <t>Y</t>
  </si>
  <si>
    <t>N</t>
  </si>
  <si>
    <t>계</t>
  </si>
  <si>
    <t>의무</t>
  </si>
  <si>
    <t>국고보조금</t>
  </si>
  <si>
    <t>시도비</t>
  </si>
  <si>
    <t>N</t>
  </si>
  <si>
    <t>N</t>
  </si>
  <si>
    <t>N</t>
  </si>
  <si>
    <t>N</t>
  </si>
  <si>
    <t>Y</t>
  </si>
  <si>
    <t>N</t>
  </si>
  <si>
    <t>계</t>
  </si>
  <si>
    <t>의무</t>
  </si>
  <si>
    <t>시도비</t>
  </si>
  <si>
    <t>보육ㆍ가족및여성</t>
  </si>
  <si>
    <t>여성 및 가족 복지증진</t>
  </si>
  <si>
    <t>저출산시책사업 지원</t>
  </si>
  <si>
    <t>첫만남 이용권 지원</t>
  </si>
  <si>
    <t>N</t>
  </si>
  <si>
    <t>N</t>
  </si>
  <si>
    <t>N</t>
  </si>
  <si>
    <t>N</t>
  </si>
  <si>
    <t>Y</t>
  </si>
  <si>
    <t>N</t>
  </si>
  <si>
    <t>계</t>
  </si>
  <si>
    <t>의무</t>
  </si>
  <si>
    <t>국고보조금</t>
  </si>
  <si>
    <t>시도비</t>
  </si>
  <si>
    <t>시군구비</t>
  </si>
  <si>
    <t>여성권익 증진</t>
  </si>
  <si>
    <t>N</t>
  </si>
  <si>
    <t>N</t>
  </si>
  <si>
    <t>N</t>
  </si>
  <si>
    <t>N</t>
  </si>
  <si>
    <t>Y</t>
  </si>
  <si>
    <t>N</t>
  </si>
  <si>
    <t>계</t>
  </si>
  <si>
    <t>의무</t>
  </si>
  <si>
    <t>N</t>
  </si>
  <si>
    <t>N</t>
  </si>
  <si>
    <t>N</t>
  </si>
  <si>
    <t>N</t>
  </si>
  <si>
    <t>Y</t>
  </si>
  <si>
    <t>N</t>
  </si>
  <si>
    <t>기금보조금</t>
  </si>
  <si>
    <t>시도비</t>
  </si>
  <si>
    <t>해바라기센터 운영 지원</t>
  </si>
  <si>
    <t>N</t>
  </si>
  <si>
    <t>N</t>
  </si>
  <si>
    <t>N</t>
  </si>
  <si>
    <t>N</t>
  </si>
  <si>
    <t>Y</t>
  </si>
  <si>
    <t>N</t>
  </si>
  <si>
    <t>계</t>
  </si>
  <si>
    <t>의무</t>
  </si>
  <si>
    <t>기금보조금</t>
  </si>
  <si>
    <t>시도비</t>
  </si>
  <si>
    <t>한부모가족복지시설 지원</t>
  </si>
  <si>
    <t>N</t>
  </si>
  <si>
    <t>N</t>
  </si>
  <si>
    <t>N</t>
  </si>
  <si>
    <t>N</t>
  </si>
  <si>
    <t>Y</t>
  </si>
  <si>
    <t>N</t>
  </si>
  <si>
    <t>계</t>
  </si>
  <si>
    <t>의무</t>
  </si>
  <si>
    <t>시도비</t>
  </si>
  <si>
    <t>N</t>
  </si>
  <si>
    <t>N</t>
  </si>
  <si>
    <t>N</t>
  </si>
  <si>
    <t>N</t>
  </si>
  <si>
    <t>Y</t>
  </si>
  <si>
    <t>N</t>
  </si>
  <si>
    <t>계</t>
  </si>
  <si>
    <t>의무</t>
  </si>
  <si>
    <t>국고보조금</t>
  </si>
  <si>
    <t>시도비</t>
  </si>
  <si>
    <t>한부모가족 지원</t>
  </si>
  <si>
    <t>N</t>
  </si>
  <si>
    <t>N</t>
  </si>
  <si>
    <t>N</t>
  </si>
  <si>
    <t>N</t>
  </si>
  <si>
    <t>Y</t>
  </si>
  <si>
    <t>N</t>
  </si>
  <si>
    <t>계</t>
  </si>
  <si>
    <t>의무</t>
  </si>
  <si>
    <t>기금보조금</t>
  </si>
  <si>
    <t>시도비</t>
  </si>
  <si>
    <t>가족지원서비스  제공</t>
  </si>
  <si>
    <t>가족센터 운영</t>
  </si>
  <si>
    <t>N</t>
  </si>
  <si>
    <t>N</t>
  </si>
  <si>
    <t>N</t>
  </si>
  <si>
    <t>N</t>
  </si>
  <si>
    <t>Y</t>
  </si>
  <si>
    <t>N</t>
  </si>
  <si>
    <t>계</t>
  </si>
  <si>
    <t>의무</t>
  </si>
  <si>
    <t>기금보조금</t>
  </si>
  <si>
    <t>시도비</t>
  </si>
  <si>
    <t>시군구비</t>
  </si>
  <si>
    <t>아이돌봄지원</t>
  </si>
  <si>
    <t>N</t>
  </si>
  <si>
    <t>N</t>
  </si>
  <si>
    <t>N</t>
  </si>
  <si>
    <t>N</t>
  </si>
  <si>
    <t>Y</t>
  </si>
  <si>
    <t>N</t>
  </si>
  <si>
    <t>계</t>
  </si>
  <si>
    <t>의무</t>
  </si>
  <si>
    <t>국고보조금</t>
  </si>
  <si>
    <t>시도비</t>
  </si>
  <si>
    <t>시군구비</t>
  </si>
  <si>
    <t>영유아 보육 서비스 지원</t>
  </si>
  <si>
    <t>보육료 및 어린이집 지원</t>
  </si>
  <si>
    <t>영유아보육료 지원</t>
  </si>
  <si>
    <t>N</t>
  </si>
  <si>
    <t>N</t>
  </si>
  <si>
    <t>N</t>
  </si>
  <si>
    <t>N</t>
  </si>
  <si>
    <t>Y</t>
  </si>
  <si>
    <t>N</t>
  </si>
  <si>
    <t>계</t>
  </si>
  <si>
    <t>의무</t>
  </si>
  <si>
    <t>국고보조금</t>
  </si>
  <si>
    <t>시도비</t>
  </si>
  <si>
    <t>시군구비</t>
  </si>
  <si>
    <t>N</t>
  </si>
  <si>
    <t>N</t>
  </si>
  <si>
    <t>N</t>
  </si>
  <si>
    <t>N</t>
  </si>
  <si>
    <t>Y</t>
  </si>
  <si>
    <t>N</t>
  </si>
  <si>
    <t>계</t>
  </si>
  <si>
    <t>의무</t>
  </si>
  <si>
    <t>시도비</t>
  </si>
  <si>
    <t>부모급여 지원</t>
  </si>
  <si>
    <t>N</t>
  </si>
  <si>
    <t>N</t>
  </si>
  <si>
    <t>N</t>
  </si>
  <si>
    <t>N</t>
  </si>
  <si>
    <t>Y</t>
  </si>
  <si>
    <t>N</t>
  </si>
  <si>
    <t>계</t>
  </si>
  <si>
    <t>의무</t>
  </si>
  <si>
    <t>국고보조금</t>
  </si>
  <si>
    <t>시도비</t>
  </si>
  <si>
    <t>시군구비</t>
  </si>
  <si>
    <t>보육교직원 인건비 지원</t>
  </si>
  <si>
    <t>N</t>
  </si>
  <si>
    <t>N</t>
  </si>
  <si>
    <t>N</t>
  </si>
  <si>
    <t>N</t>
  </si>
  <si>
    <t>Y</t>
  </si>
  <si>
    <t>N</t>
  </si>
  <si>
    <t>계</t>
  </si>
  <si>
    <t>의무</t>
  </si>
  <si>
    <t>국고보조금</t>
  </si>
  <si>
    <t>시도비</t>
  </si>
  <si>
    <t>시군구비</t>
  </si>
  <si>
    <t>N</t>
  </si>
  <si>
    <t>N</t>
  </si>
  <si>
    <t>N</t>
  </si>
  <si>
    <t>N</t>
  </si>
  <si>
    <t>Y</t>
  </si>
  <si>
    <t>N</t>
  </si>
  <si>
    <t>계</t>
  </si>
  <si>
    <t>의무</t>
  </si>
  <si>
    <t>국고보조금</t>
  </si>
  <si>
    <t>시도비</t>
  </si>
  <si>
    <t>시군구비</t>
  </si>
  <si>
    <t>N</t>
  </si>
  <si>
    <t>N</t>
  </si>
  <si>
    <t>N</t>
  </si>
  <si>
    <t>N</t>
  </si>
  <si>
    <t>Y</t>
  </si>
  <si>
    <t>N</t>
  </si>
  <si>
    <t>계</t>
  </si>
  <si>
    <t>의무</t>
  </si>
  <si>
    <t>국고보조금</t>
  </si>
  <si>
    <t>시도비</t>
  </si>
  <si>
    <t>시군구비</t>
  </si>
  <si>
    <t>육아종합지원센터 설치</t>
  </si>
  <si>
    <t>Y</t>
  </si>
  <si>
    <t>N</t>
  </si>
  <si>
    <t>N</t>
  </si>
  <si>
    <t>N</t>
  </si>
  <si>
    <t>Y</t>
  </si>
  <si>
    <t>N</t>
  </si>
  <si>
    <t>계</t>
  </si>
  <si>
    <t>의무</t>
  </si>
  <si>
    <t>국고보조금</t>
  </si>
  <si>
    <t>시도비</t>
  </si>
  <si>
    <t>시군구비</t>
  </si>
  <si>
    <t>노인ㆍ청소년</t>
  </si>
  <si>
    <t>노인 복지증진</t>
  </si>
  <si>
    <t>저소득노인 생활보장</t>
  </si>
  <si>
    <t>기초연금 지원</t>
  </si>
  <si>
    <t>N</t>
  </si>
  <si>
    <t>N</t>
  </si>
  <si>
    <t>N</t>
  </si>
  <si>
    <t>Y</t>
  </si>
  <si>
    <t>N</t>
  </si>
  <si>
    <t>계</t>
  </si>
  <si>
    <t>의무</t>
  </si>
  <si>
    <t>국고보조금</t>
  </si>
  <si>
    <t>시도비</t>
  </si>
  <si>
    <t>시군구비</t>
  </si>
  <si>
    <t>노인일자리 지원</t>
  </si>
  <si>
    <t>노인일자리사업 지원</t>
  </si>
  <si>
    <t>N</t>
  </si>
  <si>
    <t>N</t>
  </si>
  <si>
    <t>N</t>
  </si>
  <si>
    <t>N</t>
  </si>
  <si>
    <t>Y</t>
  </si>
  <si>
    <t>N</t>
  </si>
  <si>
    <t>계</t>
  </si>
  <si>
    <t>의무</t>
  </si>
  <si>
    <t>국고보조금</t>
  </si>
  <si>
    <t>시도비</t>
  </si>
  <si>
    <t>시군구비</t>
  </si>
  <si>
    <t>시니어클럽 운영</t>
  </si>
  <si>
    <t>N</t>
  </si>
  <si>
    <t>N</t>
  </si>
  <si>
    <t>N</t>
  </si>
  <si>
    <t>N</t>
  </si>
  <si>
    <t>Y</t>
  </si>
  <si>
    <t>N</t>
  </si>
  <si>
    <t>계</t>
  </si>
  <si>
    <t>의무</t>
  </si>
  <si>
    <t>시도비</t>
  </si>
  <si>
    <t>시군구비</t>
  </si>
  <si>
    <t>재가노인지원</t>
  </si>
  <si>
    <t>노인맞춤돌봄서비스 지원</t>
  </si>
  <si>
    <t>N</t>
  </si>
  <si>
    <t>N</t>
  </si>
  <si>
    <t>N</t>
  </si>
  <si>
    <t>N</t>
  </si>
  <si>
    <t>Y</t>
  </si>
  <si>
    <t>N</t>
  </si>
  <si>
    <t>계</t>
  </si>
  <si>
    <t>의무</t>
  </si>
  <si>
    <t>균특보조금</t>
  </si>
  <si>
    <t>시도비</t>
  </si>
  <si>
    <t>N</t>
  </si>
  <si>
    <t>N</t>
  </si>
  <si>
    <t>N</t>
  </si>
  <si>
    <t>N</t>
  </si>
  <si>
    <t>Y</t>
  </si>
  <si>
    <t>N</t>
  </si>
  <si>
    <t>계</t>
  </si>
  <si>
    <t>의무</t>
  </si>
  <si>
    <t>N</t>
  </si>
  <si>
    <t>N</t>
  </si>
  <si>
    <t>N</t>
  </si>
  <si>
    <t>N</t>
  </si>
  <si>
    <t>Y</t>
  </si>
  <si>
    <t>N</t>
  </si>
  <si>
    <t>시도비</t>
  </si>
  <si>
    <t>시군구비</t>
  </si>
  <si>
    <t>노인시설 운영 지원</t>
  </si>
  <si>
    <t>Y</t>
  </si>
  <si>
    <t>N</t>
  </si>
  <si>
    <t>N</t>
  </si>
  <si>
    <t>N</t>
  </si>
  <si>
    <t>Y</t>
  </si>
  <si>
    <t>N</t>
  </si>
  <si>
    <t>계</t>
  </si>
  <si>
    <t>의무</t>
  </si>
  <si>
    <t>시도비</t>
  </si>
  <si>
    <t>시군구비</t>
  </si>
  <si>
    <t>노인복지관 운영</t>
  </si>
  <si>
    <t>노인복지관 운영비</t>
  </si>
  <si>
    <t>N</t>
  </si>
  <si>
    <t>N</t>
  </si>
  <si>
    <t>N</t>
  </si>
  <si>
    <t>N</t>
  </si>
  <si>
    <t>Y</t>
  </si>
  <si>
    <t>N</t>
  </si>
  <si>
    <t>계</t>
  </si>
  <si>
    <t>의무</t>
  </si>
  <si>
    <t>시도비</t>
  </si>
  <si>
    <t>시군구비</t>
  </si>
  <si>
    <t>아동 및 청소년 복지증진</t>
  </si>
  <si>
    <t>아동의 건전한 성장지원</t>
  </si>
  <si>
    <t>아동수당 지원 사업</t>
  </si>
  <si>
    <t>N</t>
  </si>
  <si>
    <t>N</t>
  </si>
  <si>
    <t>N</t>
  </si>
  <si>
    <t>Y</t>
  </si>
  <si>
    <t>N</t>
  </si>
  <si>
    <t>계</t>
  </si>
  <si>
    <t>의무</t>
  </si>
  <si>
    <t>국고보조금</t>
  </si>
  <si>
    <t>시도비</t>
  </si>
  <si>
    <t>시군구비</t>
  </si>
  <si>
    <t>아동급식 지원</t>
  </si>
  <si>
    <t>N</t>
  </si>
  <si>
    <t>N</t>
  </si>
  <si>
    <t>N</t>
  </si>
  <si>
    <t>N</t>
  </si>
  <si>
    <t>Y</t>
  </si>
  <si>
    <t>N</t>
  </si>
  <si>
    <t>계</t>
  </si>
  <si>
    <t>의무</t>
  </si>
  <si>
    <t>시도비</t>
  </si>
  <si>
    <t>시군구비</t>
  </si>
  <si>
    <t>노동</t>
  </si>
  <si>
    <t>고용촉진 및 안정</t>
  </si>
  <si>
    <t>공공근로사업 지원</t>
  </si>
  <si>
    <t>한시적일자리 지원</t>
  </si>
  <si>
    <t>N</t>
  </si>
  <si>
    <t>N</t>
  </si>
  <si>
    <t>N</t>
  </si>
  <si>
    <t>N</t>
  </si>
  <si>
    <t>Y</t>
  </si>
  <si>
    <t>N</t>
  </si>
  <si>
    <t>계</t>
  </si>
  <si>
    <t>의무</t>
  </si>
  <si>
    <t>시도비</t>
  </si>
  <si>
    <t>시군구비</t>
  </si>
  <si>
    <t>보건</t>
  </si>
  <si>
    <t>보건의료</t>
  </si>
  <si>
    <t>건강증진</t>
  </si>
  <si>
    <t>정신보건사업 운영</t>
  </si>
  <si>
    <t>N</t>
  </si>
  <si>
    <t>N</t>
  </si>
  <si>
    <t>N</t>
  </si>
  <si>
    <t>N</t>
  </si>
  <si>
    <t>Y</t>
  </si>
  <si>
    <t>N</t>
  </si>
  <si>
    <t>계</t>
  </si>
  <si>
    <t>의무</t>
  </si>
  <si>
    <t>국고보조금</t>
  </si>
  <si>
    <t>시도비</t>
  </si>
  <si>
    <t>정신요양시설 운영 지원</t>
  </si>
  <si>
    <t>N</t>
  </si>
  <si>
    <t>N</t>
  </si>
  <si>
    <t>N</t>
  </si>
  <si>
    <t>N</t>
  </si>
  <si>
    <t>Y</t>
  </si>
  <si>
    <t>N</t>
  </si>
  <si>
    <t>계</t>
  </si>
  <si>
    <t>의무</t>
  </si>
  <si>
    <t>국고보조금</t>
  </si>
  <si>
    <t>시도비</t>
  </si>
  <si>
    <t>사회복귀시설 운영 지원</t>
  </si>
  <si>
    <t>N</t>
  </si>
  <si>
    <t>N</t>
  </si>
  <si>
    <t>N</t>
  </si>
  <si>
    <t>N</t>
  </si>
  <si>
    <t>Y</t>
  </si>
  <si>
    <t>N</t>
  </si>
  <si>
    <t>계</t>
  </si>
  <si>
    <t>의무</t>
  </si>
  <si>
    <t>시도비</t>
  </si>
  <si>
    <t>N</t>
  </si>
  <si>
    <t>N</t>
  </si>
  <si>
    <t>N</t>
  </si>
  <si>
    <t>N</t>
  </si>
  <si>
    <t>Y</t>
  </si>
  <si>
    <t>N</t>
  </si>
  <si>
    <t>계</t>
  </si>
  <si>
    <t>의무</t>
  </si>
  <si>
    <t>기금보조금</t>
  </si>
  <si>
    <t>시도비</t>
  </si>
  <si>
    <t>시군구비</t>
  </si>
  <si>
    <t>건강증진사업관리</t>
  </si>
  <si>
    <t>N</t>
  </si>
  <si>
    <t>N</t>
  </si>
  <si>
    <t>N</t>
  </si>
  <si>
    <t>N</t>
  </si>
  <si>
    <t>Y</t>
  </si>
  <si>
    <t>N</t>
  </si>
  <si>
    <t>계</t>
  </si>
  <si>
    <t>의무</t>
  </si>
  <si>
    <t>N</t>
  </si>
  <si>
    <t>N</t>
  </si>
  <si>
    <t>N</t>
  </si>
  <si>
    <t>N</t>
  </si>
  <si>
    <t>Y</t>
  </si>
  <si>
    <t>N</t>
  </si>
  <si>
    <t>기금보조금</t>
  </si>
  <si>
    <t>시도비</t>
  </si>
  <si>
    <t>시군구비</t>
  </si>
  <si>
    <t>방역·구호</t>
  </si>
  <si>
    <t>감염병 예방관리</t>
  </si>
  <si>
    <t>국가예방접종 실시</t>
  </si>
  <si>
    <t>N</t>
  </si>
  <si>
    <t>N</t>
  </si>
  <si>
    <t>N</t>
  </si>
  <si>
    <t>N</t>
  </si>
  <si>
    <t>Y</t>
  </si>
  <si>
    <t>N</t>
  </si>
  <si>
    <t>계</t>
  </si>
  <si>
    <t>의무</t>
  </si>
  <si>
    <t>기금보조금</t>
  </si>
  <si>
    <t>시도비</t>
  </si>
  <si>
    <t>시군구비</t>
  </si>
  <si>
    <t>N</t>
  </si>
  <si>
    <t>N</t>
  </si>
  <si>
    <t>N</t>
  </si>
  <si>
    <t>N</t>
  </si>
  <si>
    <t>Y</t>
  </si>
  <si>
    <t>N</t>
  </si>
  <si>
    <t>계</t>
  </si>
  <si>
    <t>의무</t>
  </si>
  <si>
    <t>기금보조금</t>
  </si>
  <si>
    <t>농림해양수산</t>
  </si>
  <si>
    <t>농업ㆍ농촌</t>
  </si>
  <si>
    <t>농·수·축산업 경쟁력 강화</t>
  </si>
  <si>
    <t>어업 등 지원 관리</t>
  </si>
  <si>
    <t>어촌뉴딜 300 사업 추진</t>
  </si>
  <si>
    <t>Y</t>
  </si>
  <si>
    <t>N</t>
  </si>
  <si>
    <t>N</t>
  </si>
  <si>
    <t>Y</t>
  </si>
  <si>
    <t>N</t>
  </si>
  <si>
    <t>N</t>
  </si>
  <si>
    <t>계</t>
  </si>
  <si>
    <t>의무</t>
  </si>
  <si>
    <t>국고보조금</t>
  </si>
  <si>
    <t>시도비</t>
  </si>
  <si>
    <t>시군구비</t>
  </si>
  <si>
    <t>(민자 등)</t>
  </si>
  <si>
    <t>수산자원보호 직불제 사업</t>
  </si>
  <si>
    <t>N</t>
  </si>
  <si>
    <t>N</t>
  </si>
  <si>
    <t>N</t>
  </si>
  <si>
    <t>N</t>
  </si>
  <si>
    <t>Y</t>
  </si>
  <si>
    <t>N</t>
  </si>
  <si>
    <t>계</t>
  </si>
  <si>
    <t>의무</t>
  </si>
  <si>
    <t>국고보조금</t>
  </si>
  <si>
    <t>어선원 직불제</t>
  </si>
  <si>
    <t>N</t>
  </si>
  <si>
    <t>N</t>
  </si>
  <si>
    <t>N</t>
  </si>
  <si>
    <t>N</t>
  </si>
  <si>
    <t>Y</t>
  </si>
  <si>
    <t>N</t>
  </si>
  <si>
    <t>계</t>
  </si>
  <si>
    <t>의무</t>
  </si>
  <si>
    <t>국고보조금</t>
  </si>
  <si>
    <t>임업ㆍ산촌</t>
  </si>
  <si>
    <t>공원·녹지 조성 및 관리</t>
  </si>
  <si>
    <t>녹지 관리</t>
  </si>
  <si>
    <t>가로수 및 화단관리</t>
  </si>
  <si>
    <t>N</t>
  </si>
  <si>
    <t>N</t>
  </si>
  <si>
    <t>N</t>
  </si>
  <si>
    <t>N</t>
  </si>
  <si>
    <t>N</t>
  </si>
  <si>
    <t>N</t>
  </si>
  <si>
    <t>계</t>
  </si>
  <si>
    <t>재량</t>
  </si>
  <si>
    <t>시군구비</t>
  </si>
  <si>
    <t>산림 자원화</t>
  </si>
  <si>
    <t>산림관리</t>
  </si>
  <si>
    <t>N</t>
  </si>
  <si>
    <t>N</t>
  </si>
  <si>
    <t>N</t>
  </si>
  <si>
    <t>N</t>
  </si>
  <si>
    <t>Y</t>
  </si>
  <si>
    <t>N</t>
  </si>
  <si>
    <t>계</t>
  </si>
  <si>
    <t>의무</t>
  </si>
  <si>
    <t>국고보조금</t>
  </si>
  <si>
    <t>시도비</t>
  </si>
  <si>
    <t>시군구비</t>
  </si>
  <si>
    <t>산불예방</t>
  </si>
  <si>
    <t>N</t>
  </si>
  <si>
    <t>N</t>
  </si>
  <si>
    <t>N</t>
  </si>
  <si>
    <t>Y</t>
  </si>
  <si>
    <t>N</t>
  </si>
  <si>
    <t>N</t>
  </si>
  <si>
    <t>계</t>
  </si>
  <si>
    <t>의무</t>
  </si>
  <si>
    <t>국고보조금</t>
  </si>
  <si>
    <t>시도비</t>
  </si>
  <si>
    <t>시군구비</t>
  </si>
  <si>
    <t>해양수산ㆍ어촌</t>
  </si>
  <si>
    <t>송도해수욕장 관리</t>
  </si>
  <si>
    <t>해수욕장시설 확충</t>
  </si>
  <si>
    <t>Y</t>
  </si>
  <si>
    <t>N</t>
  </si>
  <si>
    <t>N</t>
  </si>
  <si>
    <t>N</t>
  </si>
  <si>
    <t>N</t>
  </si>
  <si>
    <t>N</t>
  </si>
  <si>
    <t>계</t>
  </si>
  <si>
    <t>재량</t>
  </si>
  <si>
    <t>Y</t>
  </si>
  <si>
    <t>N</t>
  </si>
  <si>
    <t>N</t>
  </si>
  <si>
    <t>N</t>
  </si>
  <si>
    <t>N</t>
  </si>
  <si>
    <t>N</t>
  </si>
  <si>
    <t>시군구비</t>
  </si>
  <si>
    <t>연안 종합개발</t>
  </si>
  <si>
    <t>송도연안정비</t>
  </si>
  <si>
    <t>송도지구 연안정비사업</t>
  </si>
  <si>
    <t>Y</t>
  </si>
  <si>
    <t>N</t>
  </si>
  <si>
    <t>N</t>
  </si>
  <si>
    <t>N</t>
  </si>
  <si>
    <t>Y</t>
  </si>
  <si>
    <t>N</t>
  </si>
  <si>
    <t>계</t>
  </si>
  <si>
    <t>의무</t>
  </si>
  <si>
    <t>균특보조금</t>
  </si>
  <si>
    <t>시도비</t>
  </si>
  <si>
    <t>시군구비</t>
  </si>
  <si>
    <t>교통및물류</t>
  </si>
  <si>
    <t>도로</t>
  </si>
  <si>
    <t>도시 기반시설 구축 및 관리</t>
  </si>
  <si>
    <t>도로 시설물 정비</t>
  </si>
  <si>
    <t>도로 굴착지 복구</t>
  </si>
  <si>
    <t>N</t>
  </si>
  <si>
    <t>N</t>
  </si>
  <si>
    <t>N</t>
  </si>
  <si>
    <t>Y</t>
  </si>
  <si>
    <t>N</t>
  </si>
  <si>
    <t>N</t>
  </si>
  <si>
    <t>계</t>
  </si>
  <si>
    <t>의무</t>
  </si>
  <si>
    <t>시군구비</t>
  </si>
  <si>
    <t>N</t>
  </si>
  <si>
    <t>N</t>
  </si>
  <si>
    <t>N</t>
  </si>
  <si>
    <t>계</t>
  </si>
  <si>
    <t>의무</t>
  </si>
  <si>
    <t>시군구비</t>
  </si>
  <si>
    <t>Y</t>
  </si>
  <si>
    <t>N</t>
  </si>
  <si>
    <t>N</t>
  </si>
  <si>
    <t>N</t>
  </si>
  <si>
    <t>N</t>
  </si>
  <si>
    <t>N</t>
  </si>
  <si>
    <t>계</t>
  </si>
  <si>
    <t>재량</t>
  </si>
  <si>
    <t>시군구비</t>
  </si>
  <si>
    <t>관내 도로개설</t>
  </si>
  <si>
    <t>Y</t>
  </si>
  <si>
    <t>N</t>
  </si>
  <si>
    <t>N</t>
  </si>
  <si>
    <t>N</t>
  </si>
  <si>
    <t>N</t>
  </si>
  <si>
    <t>N</t>
  </si>
  <si>
    <t>계</t>
  </si>
  <si>
    <t>재량</t>
  </si>
  <si>
    <t>시군구비</t>
  </si>
  <si>
    <t>Y</t>
  </si>
  <si>
    <t>N</t>
  </si>
  <si>
    <t>N</t>
  </si>
  <si>
    <t>N</t>
  </si>
  <si>
    <t>N</t>
  </si>
  <si>
    <t>N</t>
  </si>
  <si>
    <t>계</t>
  </si>
  <si>
    <t>재량</t>
  </si>
  <si>
    <t>시군구비</t>
  </si>
  <si>
    <t>Y</t>
  </si>
  <si>
    <t>N</t>
  </si>
  <si>
    <t>N</t>
  </si>
  <si>
    <t>N</t>
  </si>
  <si>
    <t>N</t>
  </si>
  <si>
    <t>N</t>
  </si>
  <si>
    <t>계</t>
  </si>
  <si>
    <t>재량</t>
  </si>
  <si>
    <t>시도비</t>
  </si>
  <si>
    <t>시군구비</t>
  </si>
  <si>
    <t>전기시설물 관리</t>
  </si>
  <si>
    <t>가로등 유지관리</t>
  </si>
  <si>
    <t>N</t>
  </si>
  <si>
    <t>N</t>
  </si>
  <si>
    <t>N</t>
  </si>
  <si>
    <t>Y</t>
  </si>
  <si>
    <t>N</t>
  </si>
  <si>
    <t>N</t>
  </si>
  <si>
    <t>계</t>
  </si>
  <si>
    <t>의무</t>
  </si>
  <si>
    <t>시군구비</t>
  </si>
  <si>
    <t>보안등 유지관리</t>
  </si>
  <si>
    <t>N</t>
  </si>
  <si>
    <t>N</t>
  </si>
  <si>
    <t>N</t>
  </si>
  <si>
    <t>Y</t>
  </si>
  <si>
    <t>N</t>
  </si>
  <si>
    <t>N</t>
  </si>
  <si>
    <t>계</t>
  </si>
  <si>
    <t>의무</t>
  </si>
  <si>
    <t>시군구비</t>
  </si>
  <si>
    <t>대중교통ㆍ물류등기타</t>
  </si>
  <si>
    <t>주차환경 개선</t>
  </si>
  <si>
    <t>주차장 건설</t>
  </si>
  <si>
    <t>Y</t>
  </si>
  <si>
    <t>N</t>
  </si>
  <si>
    <t>N</t>
  </si>
  <si>
    <t>N</t>
  </si>
  <si>
    <t>Y</t>
  </si>
  <si>
    <t>N</t>
  </si>
  <si>
    <t>계</t>
  </si>
  <si>
    <t>의무</t>
  </si>
  <si>
    <t>시도비</t>
  </si>
  <si>
    <t>시군구비</t>
  </si>
  <si>
    <t>Y</t>
  </si>
  <si>
    <t>N</t>
  </si>
  <si>
    <t>N</t>
  </si>
  <si>
    <t>N</t>
  </si>
  <si>
    <t>Y</t>
  </si>
  <si>
    <t>N</t>
  </si>
  <si>
    <t>계</t>
  </si>
  <si>
    <t>의무</t>
  </si>
  <si>
    <t>균특보조금</t>
  </si>
  <si>
    <t>시도비</t>
  </si>
  <si>
    <t>시군구비</t>
  </si>
  <si>
    <t>주차장 유지관리</t>
  </si>
  <si>
    <t>공영주차장 관리</t>
  </si>
  <si>
    <t>N</t>
  </si>
  <si>
    <t>N</t>
  </si>
  <si>
    <t>N</t>
  </si>
  <si>
    <t>Y</t>
  </si>
  <si>
    <t>N</t>
  </si>
  <si>
    <t>N</t>
  </si>
  <si>
    <t>계</t>
  </si>
  <si>
    <t>의무</t>
  </si>
  <si>
    <t>시군구비</t>
  </si>
  <si>
    <t>불법주정차 관리</t>
  </si>
  <si>
    <t>불법주정차 단속</t>
  </si>
  <si>
    <t>N</t>
  </si>
  <si>
    <t>N</t>
  </si>
  <si>
    <t>N</t>
  </si>
  <si>
    <t>Y</t>
  </si>
  <si>
    <t>N</t>
  </si>
  <si>
    <t>N</t>
  </si>
  <si>
    <t>계</t>
  </si>
  <si>
    <t>의무</t>
  </si>
  <si>
    <t>시군구비</t>
  </si>
  <si>
    <t>국토및지역개발</t>
  </si>
  <si>
    <t>수자원</t>
  </si>
  <si>
    <t>하수 및 소하천 관리</t>
  </si>
  <si>
    <t>하수시설 정비</t>
  </si>
  <si>
    <t>하수관거 정비</t>
  </si>
  <si>
    <t>N</t>
  </si>
  <si>
    <t>N</t>
  </si>
  <si>
    <t>N</t>
  </si>
  <si>
    <t>Y</t>
  </si>
  <si>
    <t>N</t>
  </si>
  <si>
    <t>N</t>
  </si>
  <si>
    <t>계</t>
  </si>
  <si>
    <t>의무</t>
  </si>
  <si>
    <t>시군구비</t>
  </si>
  <si>
    <t>지역및도시</t>
  </si>
  <si>
    <t>도시재생 활성화</t>
  </si>
  <si>
    <t>도시활력 육성</t>
  </si>
  <si>
    <t>N</t>
  </si>
  <si>
    <t>Y</t>
  </si>
  <si>
    <t>N</t>
  </si>
  <si>
    <t>N</t>
  </si>
  <si>
    <t>Y</t>
  </si>
  <si>
    <t>N</t>
  </si>
  <si>
    <t>계</t>
  </si>
  <si>
    <t>의무</t>
  </si>
  <si>
    <t>균특보조금</t>
  </si>
  <si>
    <t>시도비</t>
  </si>
  <si>
    <t>시군구비</t>
  </si>
  <si>
    <t>지방채</t>
  </si>
  <si>
    <t>(민자 등)</t>
  </si>
  <si>
    <t>Y</t>
  </si>
  <si>
    <t>N</t>
  </si>
  <si>
    <t>N</t>
  </si>
  <si>
    <t>N</t>
  </si>
  <si>
    <t>Y</t>
  </si>
  <si>
    <t>N</t>
  </si>
  <si>
    <t>계</t>
  </si>
  <si>
    <t>의무</t>
  </si>
  <si>
    <t>균특보조금</t>
  </si>
  <si>
    <t>Y</t>
  </si>
  <si>
    <t>N</t>
  </si>
  <si>
    <t>N</t>
  </si>
  <si>
    <t>N</t>
  </si>
  <si>
    <t>Y</t>
  </si>
  <si>
    <t>N</t>
  </si>
  <si>
    <t>시도비</t>
  </si>
  <si>
    <t>시군구비</t>
  </si>
  <si>
    <t>계</t>
  </si>
  <si>
    <t>의무</t>
  </si>
  <si>
    <t>균특보조금</t>
  </si>
  <si>
    <t>시도비</t>
  </si>
  <si>
    <t>시군구비</t>
  </si>
  <si>
    <t>Y</t>
  </si>
  <si>
    <t>N</t>
  </si>
  <si>
    <t>N</t>
  </si>
  <si>
    <t>N</t>
  </si>
  <si>
    <t>Y</t>
  </si>
  <si>
    <t>N</t>
  </si>
  <si>
    <t>계</t>
  </si>
  <si>
    <t>의무</t>
  </si>
  <si>
    <t>균특보조금</t>
  </si>
  <si>
    <t>시도비</t>
  </si>
  <si>
    <t>시군구비</t>
  </si>
  <si>
    <t>(민자 등)</t>
  </si>
  <si>
    <t>도시재생·빈집정비기금운용</t>
  </si>
  <si>
    <t>N</t>
  </si>
  <si>
    <t>N</t>
  </si>
  <si>
    <t>N</t>
  </si>
  <si>
    <t>N</t>
  </si>
  <si>
    <t>N</t>
  </si>
  <si>
    <t>N</t>
  </si>
  <si>
    <t>계</t>
  </si>
  <si>
    <t>재량</t>
  </si>
  <si>
    <t>시군구비</t>
  </si>
  <si>
    <t>원도심 개발</t>
  </si>
  <si>
    <t>원도심 관광자원 개발</t>
  </si>
  <si>
    <t>Y</t>
  </si>
  <si>
    <t>N</t>
  </si>
  <si>
    <t>N</t>
  </si>
  <si>
    <t>N</t>
  </si>
  <si>
    <t>Y</t>
  </si>
  <si>
    <t>N</t>
  </si>
  <si>
    <t>계</t>
  </si>
  <si>
    <t>의무</t>
  </si>
  <si>
    <t>시도비</t>
  </si>
  <si>
    <t>시군구비</t>
  </si>
  <si>
    <t>Y</t>
  </si>
  <si>
    <t>N</t>
  </si>
  <si>
    <t>N</t>
  </si>
  <si>
    <t>N</t>
  </si>
  <si>
    <t>N</t>
  </si>
  <si>
    <t>N</t>
  </si>
  <si>
    <t>계</t>
  </si>
  <si>
    <t>재량</t>
  </si>
  <si>
    <t>시군구비</t>
  </si>
  <si>
    <t>전략사업 추진</t>
  </si>
  <si>
    <t>Y</t>
  </si>
  <si>
    <t>N</t>
  </si>
  <si>
    <t>N</t>
  </si>
  <si>
    <t>N</t>
  </si>
  <si>
    <t>N</t>
  </si>
  <si>
    <t>N</t>
  </si>
  <si>
    <t>계</t>
  </si>
  <si>
    <t>재량</t>
  </si>
  <si>
    <t>시도비</t>
  </si>
  <si>
    <t>시군구비</t>
  </si>
  <si>
    <t>도시 및 주거환경정비</t>
  </si>
  <si>
    <t>주거환경개선</t>
  </si>
  <si>
    <t>N</t>
  </si>
  <si>
    <t>Y</t>
  </si>
  <si>
    <t>계</t>
  </si>
  <si>
    <t>의무</t>
  </si>
  <si>
    <t>토지 및 지적관리</t>
  </si>
  <si>
    <t>지적정보화 운영</t>
  </si>
  <si>
    <t>지적재조사 사업</t>
  </si>
  <si>
    <t>N</t>
  </si>
  <si>
    <t>N</t>
  </si>
  <si>
    <t>N</t>
  </si>
  <si>
    <t>Y</t>
  </si>
  <si>
    <t>N</t>
  </si>
  <si>
    <t>N</t>
  </si>
  <si>
    <t>계</t>
  </si>
  <si>
    <t>의무</t>
  </si>
  <si>
    <t>시군구비</t>
  </si>
  <si>
    <t>분야ㆍ부문ㆍ정책ㆍ단위ㆍ
세부사업</t>
    <phoneticPr fontId="3" type="noConversion"/>
  </si>
  <si>
    <t>지방소멸
대응기금</t>
    <phoneticPr fontId="3" type="noConversion"/>
  </si>
  <si>
    <t>기간: 2024.1.~2028.12.
위치: 서구청사
내용: 청사 유지관리</t>
    <phoneticPr fontId="3" type="noConversion"/>
  </si>
  <si>
    <t>기간: 2024~2028년
대상: 내부 전산망
내용: 디지털 사무환경 구축</t>
    <phoneticPr fontId="3" type="noConversion"/>
  </si>
  <si>
    <t>암남5 자연재해위험개선
지구 정비사업</t>
    <phoneticPr fontId="3" type="noConversion"/>
  </si>
  <si>
    <t>기간: 2020~2024
위치: 아미동2가 249-18일원
규모: 지하1층/지상3층,   
        A=3,881.98㎡
내용: 서구도서관  조성</t>
    <phoneticPr fontId="3" type="noConversion"/>
  </si>
  <si>
    <t>희망 교육사업 운영 및
교육 인적자원 개발</t>
    <phoneticPr fontId="3" type="noConversion"/>
  </si>
  <si>
    <t>부산고등어축제 지원
(1단계 시도 전환사업)</t>
    <phoneticPr fontId="3" type="noConversion"/>
  </si>
  <si>
    <t>현인가요제 및 송도바다
축제 지원</t>
    <phoneticPr fontId="3" type="noConversion"/>
  </si>
  <si>
    <t>기간: 2024~2028년
위치: 암남공원로 431 일원
규모: 연면적 2,889.6㎡
내용: 재활용품 선별 관리</t>
    <phoneticPr fontId="3" type="noConversion"/>
  </si>
  <si>
    <t>기간: 2024~2028
대상: 기초생활수급자
규모: 약 5,200가구
내용: 생계급여지원</t>
    <phoneticPr fontId="3" type="noConversion"/>
  </si>
  <si>
    <t>Y
행정안전부</t>
    <phoneticPr fontId="3" type="noConversion"/>
  </si>
  <si>
    <t>Y
문화체육관광부</t>
    <phoneticPr fontId="3" type="noConversion"/>
  </si>
  <si>
    <t>Y
보건복지부</t>
  </si>
  <si>
    <t>Y
보건복지부</t>
    <phoneticPr fontId="3" type="noConversion"/>
  </si>
  <si>
    <t>기간: 2024~2028
대상: 기초주거급여수급자
규모: 약 7,000세대 이상
내용: 주거급여 지원</t>
    <phoneticPr fontId="3" type="noConversion"/>
  </si>
  <si>
    <t>기간: 2024~2025
대상: 서구 10개 보훈단체
규모: 연면적 1,223㎡
내용: 서구 보훈회관 건립</t>
    <phoneticPr fontId="3" type="noConversion"/>
  </si>
  <si>
    <t>부산기독교종합사회
복지관 운영 지원</t>
    <phoneticPr fontId="3" type="noConversion"/>
  </si>
  <si>
    <t>기간: 2024.01~2028.12
대상: 저소득 중증장애인 
내용: 장애인연금 급여 지급</t>
    <phoneticPr fontId="3" type="noConversion"/>
  </si>
  <si>
    <t>기간: 2024.01~2028.12
대상: 등록장애인 수급자
규모: 월 1200여명
내용: 장애수당 6만원 지급</t>
    <phoneticPr fontId="3" type="noConversion"/>
  </si>
  <si>
    <t>기간: 2024.01~2028.12
대상: 장애인 일자리 일반형
규모: 연 36명
내용: 인건비 지원</t>
    <phoneticPr fontId="3" type="noConversion"/>
  </si>
  <si>
    <t>기간: 2024.01~2028.12
대상: 장애인일자리 시간제
규모: 연 27명
내용: 인건비 등 지원</t>
    <phoneticPr fontId="3" type="noConversion"/>
  </si>
  <si>
    <t>장애인일자리 지원
(시간제일자리)</t>
    <phoneticPr fontId="3" type="noConversion"/>
  </si>
  <si>
    <t>장애인일자리 지원
(일반형일자리)</t>
    <phoneticPr fontId="3" type="noConversion"/>
  </si>
  <si>
    <t>기간: 2024~2028
대상: 등록장애인
규모: 연 150명
내용: 장애인 바우처 제공</t>
    <phoneticPr fontId="3" type="noConversion"/>
  </si>
  <si>
    <t>발달장애인 주간활동
서비스 지원</t>
    <phoneticPr fontId="3" type="noConversion"/>
  </si>
  <si>
    <t>장애인 직업재활시설
운영 지원</t>
    <phoneticPr fontId="3" type="noConversion"/>
  </si>
  <si>
    <t>장애인 단기거주시설
운영 지원</t>
    <phoneticPr fontId="3" type="noConversion"/>
  </si>
  <si>
    <t>기간: 2024.1~2028.12.
대상: 아동양육시설수급자
규모: 월 200여 명
내용: 생계급여 지원</t>
    <phoneticPr fontId="3" type="noConversion"/>
  </si>
  <si>
    <t>아동양육시설 등 자립
정착금 지원</t>
    <phoneticPr fontId="3" type="noConversion"/>
  </si>
  <si>
    <t>성매매피해자지원시설
운영</t>
    <phoneticPr fontId="3" type="noConversion"/>
  </si>
  <si>
    <t>한부모가족복지시설
수급자 생계급여 지원</t>
    <phoneticPr fontId="3" type="noConversion"/>
  </si>
  <si>
    <t>한부모가족자녀 양육비
등 지원</t>
    <phoneticPr fontId="3" type="noConversion"/>
  </si>
  <si>
    <t>기간: 2024.1~2028.12.
대상: 관내 어린이집 13개소
내용: 보조교사 인건비 지원</t>
    <phoneticPr fontId="3" type="noConversion"/>
  </si>
  <si>
    <t>실버복합문화센터
조성사업</t>
    <phoneticPr fontId="3" type="noConversion"/>
  </si>
  <si>
    <t>기간: 2024.1~2028.12.
대상: 8세 미만 아동
규모: 약 3,700여 명
내용: 월 100천원 아동수당
        지원</t>
    <phoneticPr fontId="3" type="noConversion"/>
  </si>
  <si>
    <t>기간: 2024.1~2028.12.
대상: 방학 중 결식아동
규모: 약 600여 명
내용: 결식아동 급식 지원</t>
    <phoneticPr fontId="3" type="noConversion"/>
  </si>
  <si>
    <t>생계급여(정신보건시설
수급자)</t>
    <phoneticPr fontId="3" type="noConversion"/>
  </si>
  <si>
    <t>기간: 2024.01~2028.12
대상: 아미정신건강센터
내용: 인건비 및 관리운영비 
        지원</t>
    <phoneticPr fontId="3" type="noConversion"/>
  </si>
  <si>
    <t>기간: 2024.01~2028.12
내용: 정신건강 인력 채용</t>
    <phoneticPr fontId="3" type="noConversion"/>
  </si>
  <si>
    <t>기초 정신건강복지센터
인력 확충</t>
    <phoneticPr fontId="3" type="noConversion"/>
  </si>
  <si>
    <t>기간: 2024.01~2028.12
대상: 영유아,만65세이상
규모: 33,000명
내용: 필수예방접종 지원</t>
    <phoneticPr fontId="3" type="noConversion"/>
  </si>
  <si>
    <t>의료기관 결핵환자 관리
지원</t>
    <phoneticPr fontId="3" type="noConversion"/>
  </si>
  <si>
    <t>기간: 2024.~2028.
대상: 관내 산지
규모: 산불감시원 등 29명
내용: 산불방지 및 진화</t>
    <phoneticPr fontId="3" type="noConversion"/>
  </si>
  <si>
    <t>백년송도 해양문화복합
플랫폼 건립(인구)</t>
    <phoneticPr fontId="3" type="noConversion"/>
  </si>
  <si>
    <t>산복도로 이음길 정비
사업</t>
    <phoneticPr fontId="3" type="noConversion"/>
  </si>
  <si>
    <t>수산식품 클러스터 조성
사업 예정지 진입도로
확장공사(1단계 시군구
전환사업)</t>
    <phoneticPr fontId="3" type="noConversion"/>
  </si>
  <si>
    <t>서대신동 부산여중 앞
도로개설
(1단계 시군구 전환사업)</t>
    <phoneticPr fontId="3" type="noConversion"/>
  </si>
  <si>
    <t>기간: 2024.1~2028.12
대상: 서구 관내 일원
규모: N=300개소
내용: 하수도 긴급 정비</t>
    <phoneticPr fontId="3" type="noConversion"/>
  </si>
  <si>
    <t>샛디산복마을 도시재생
사업</t>
    <phoneticPr fontId="3" type="noConversion"/>
  </si>
  <si>
    <t>남부민2동 취약지역
생활여건 개조사업
(새뜰마을사업)</t>
    <phoneticPr fontId="3" type="noConversion"/>
  </si>
  <si>
    <t>서대신4동 취약지역
생활여건 개조사업
(새뜰마을사업)</t>
    <phoneticPr fontId="3" type="noConversion"/>
  </si>
  <si>
    <t>동대신1동 취약지역
생활여건 개조사업
(새뜰마을사업)</t>
    <phoneticPr fontId="3" type="noConversion"/>
  </si>
  <si>
    <t>도시재생 및 빈집정비
사업</t>
    <phoneticPr fontId="3" type="noConversion"/>
  </si>
  <si>
    <t>천마산 복합전망대 및
관광 모노레일 설치 사업</t>
    <phoneticPr fontId="3" type="noConversion"/>
  </si>
  <si>
    <t>기간: 2012년 ~ 2030년 
대상: 관내 등록사항 정정 및 
        경계정비 대상지역
규모: 8,787필지,  672천㎡
내용: 지적재조사사업 추진</t>
    <phoneticPr fontId="3" type="noConversion"/>
  </si>
  <si>
    <t>Y
국토
교통부</t>
    <phoneticPr fontId="3" type="noConversion"/>
  </si>
  <si>
    <t>Y
보건
복지부</t>
    <phoneticPr fontId="3" type="noConversion"/>
  </si>
  <si>
    <t>Y
여성가족부</t>
    <phoneticPr fontId="3" type="noConversion"/>
  </si>
  <si>
    <t>Y
법무
부</t>
    <phoneticPr fontId="3" type="noConversion"/>
  </si>
  <si>
    <t>평일·방학중 결식아동
급식 지원</t>
    <phoneticPr fontId="3" type="noConversion"/>
  </si>
  <si>
    <t>Y
질병
관리
청</t>
    <phoneticPr fontId="3" type="noConversion"/>
  </si>
  <si>
    <t>Y
해양
수산부</t>
    <phoneticPr fontId="3" type="noConversion"/>
  </si>
  <si>
    <t>Y
해양수산부</t>
    <phoneticPr fontId="3" type="noConversion"/>
  </si>
  <si>
    <t>Y
산림청</t>
    <phoneticPr fontId="3" type="noConversion"/>
  </si>
  <si>
    <t>균특보조금</t>
    <phoneticPr fontId="3" type="noConversion"/>
  </si>
  <si>
    <t>Y
국토교통부</t>
  </si>
  <si>
    <t>Y
국토교통부</t>
    <phoneticPr fontId="3" type="noConversion"/>
  </si>
  <si>
    <t>분야 및 부문 : 전체</t>
    <phoneticPr fontId="3" type="noConversion"/>
  </si>
  <si>
    <t>(단위: 백만 원)</t>
    <phoneticPr fontId="3" type="noConversion"/>
  </si>
  <si>
    <t>세부사업계획서</t>
    <phoneticPr fontId="3" type="noConversion"/>
  </si>
  <si>
    <t>회계연도 및 구분: 2024년 일반, 특별회계, 기금</t>
    <phoneticPr fontId="3" type="noConversion"/>
  </si>
  <si>
    <t>기간: 2024~2028
대상: 관내 노인복지관 2개소
내용: 복지관 운영비 지원</t>
    <phoneticPr fontId="3" type="noConversion"/>
  </si>
  <si>
    <t>산림재해일자리 단기
(산불전문 예방진화대 지원)</t>
    <phoneticPr fontId="3" type="noConversion"/>
  </si>
  <si>
    <t>기간: 2024.1.~2028.12.
대상: 관내 도로굴착지
내용: 아스팔트 포장 등 102종</t>
    <phoneticPr fontId="3" type="noConversion"/>
  </si>
  <si>
    <t>기간: 2024년~2028년
대상: 직원, 공무직
규모: 875명
내용: 맞춤형복지포인트 제공</t>
    <phoneticPr fontId="3" type="noConversion"/>
  </si>
  <si>
    <t>기간: 2024~2028
대상: 저소득층
내용: 위기가정 생계비 등 지원</t>
    <phoneticPr fontId="3" type="noConversion"/>
  </si>
  <si>
    <t>기간: 2024.01~2028.12
대상: 저소득 경증장애인
규모: 월 500명 이상
내용: 장애수당 월 6만원 지급</t>
    <phoneticPr fontId="3" type="noConversion"/>
  </si>
  <si>
    <t>시도비</t>
    <phoneticPr fontId="3" type="noConversion"/>
  </si>
  <si>
    <t>기간: 2024.1~2028.12.
대상: 정부지원어린이집
내용: 보육교직원 인건비 지원</t>
    <phoneticPr fontId="3" type="noConversion"/>
  </si>
  <si>
    <t>기간: 2024.1~2028.12.
대상: 어린이집 보육교사
내용: 교사근무 환경개선 지원</t>
    <phoneticPr fontId="3" type="noConversion"/>
  </si>
  <si>
    <t>기간: 2021.1~2024.12.
대상: 영유아 및 부모
규모: 4개층(1,020.63m²)
내용: 놀이 문화체험, 부모교육,
        영유아관련정보 교류 등</t>
    <phoneticPr fontId="3" type="noConversion"/>
  </si>
  <si>
    <t>기간: 2024.01~2028.12
대상: 저소득층
규모: 일 90명
내용: 연 4단계 일자리 사업</t>
    <phoneticPr fontId="3" type="noConversion"/>
  </si>
  <si>
    <t>기간: 2024.01~2028.12
대상: 그리스도요양원
내용: 인건비,관리 운영비 지원</t>
    <phoneticPr fontId="3" type="noConversion"/>
  </si>
  <si>
    <t>기간: 2024~2028
대상: 서구주민
내용: 건강증진 캠페인 등 운영</t>
    <phoneticPr fontId="3" type="noConversion"/>
  </si>
  <si>
    <t>지역사회 통합건강증진사업
지원</t>
    <phoneticPr fontId="3" type="noConversion"/>
  </si>
  <si>
    <t>기간: 2024.1.~2028.12.
대상: 관내 가로등
내용: 가로등 관리 및 민원해소</t>
    <phoneticPr fontId="3" type="noConversion"/>
  </si>
  <si>
    <t>기간: 2024.1.~2028.12.
대상: 관내 보안등
내용: 보안등 관리 및 민원해소</t>
    <phoneticPr fontId="3" type="noConversion"/>
  </si>
  <si>
    <t>기간: 2023.1.~2024.12.
규모: 시민 및 관광객 등
규모: 지하3층~지상4층중 일부
대상: 관광객 주차편의 제공</t>
    <phoneticPr fontId="3" type="noConversion"/>
  </si>
  <si>
    <t>아동시설수급자 생계급여
지원</t>
    <phoneticPr fontId="3" type="noConversion"/>
  </si>
  <si>
    <t>서구종합사회복지관 운영
지원</t>
    <phoneticPr fontId="3" type="noConversion"/>
  </si>
  <si>
    <t>지역사회서비스투자사업
(지역개발형)</t>
    <phoneticPr fontId="3" type="noConversion"/>
  </si>
  <si>
    <t>근로능력있는수급자의
탈수급지원</t>
    <phoneticPr fontId="3" type="noConversion"/>
  </si>
  <si>
    <t>만3~5세 누리과정 보육료
지원</t>
    <phoneticPr fontId="3" type="noConversion"/>
  </si>
  <si>
    <t>암남2지구 급경사지 붕괴
위험지역 정비사업</t>
    <phoneticPr fontId="3" type="noConversion"/>
  </si>
  <si>
    <t>관내 도로 및 도로시설물
정비</t>
    <phoneticPr fontId="3" type="noConversion"/>
  </si>
  <si>
    <t>산복도로 폐·공가 위클린
플랫폼 사업(인구)</t>
    <phoneticPr fontId="3" type="noConversion"/>
  </si>
  <si>
    <t>서구종합사회복지관 일원
보행환경 개선 사업</t>
    <phoneticPr fontId="3" type="noConversion"/>
  </si>
  <si>
    <t>동대신동 망양로~보동길
연결 회전식 도로개설
(1단계 시군구 전환사업)</t>
    <phoneticPr fontId="3" type="noConversion"/>
  </si>
  <si>
    <t>취약계층 노인 무료급식
지원</t>
    <phoneticPr fontId="3" type="noConversion"/>
  </si>
  <si>
    <t>한부모가족복지시설 운영
지원</t>
    <phoneticPr fontId="3" type="noConversion"/>
  </si>
  <si>
    <r>
      <t xml:space="preserve">기간: 2024.01~2028.12
대상: 관내 대학병원 등
규모: 11명
내용: </t>
    </r>
    <r>
      <rPr>
        <sz val="7.5"/>
        <color theme="1"/>
        <rFont val="굴림"/>
        <family val="3"/>
        <charset val="129"/>
      </rPr>
      <t>결핵환자관리 인건비지원</t>
    </r>
    <phoneticPr fontId="3" type="noConversion"/>
  </si>
  <si>
    <t>기간: 2022~2028
대상: 의료R&amp;D 연구기업 등
규모: 기업지원센터 조성 
내용: 의료R&amp;D 산업
        클러스터 구축</t>
    <phoneticPr fontId="3" type="noConversion"/>
  </si>
  <si>
    <t>기간: 2024~2028년
대상: 내부 전산망
내용: 효율적인 행정업무 위한
        정보시스템 유지 보수</t>
    <phoneticPr fontId="3" type="noConversion"/>
  </si>
  <si>
    <t>기간: 2024~2028
대상: CCTV관제센터
내용: 관제센터 운영 및  
        CCTV 관리</t>
    <phoneticPr fontId="3" type="noConversion"/>
  </si>
  <si>
    <t>기간: 2024~2028
대상: 암남동 135-5 일원
규모: 방제호안 200m,
        잠제이동 300m
내용: 암남5 자연재해위험
        개선지구 정비</t>
    <phoneticPr fontId="3" type="noConversion"/>
  </si>
  <si>
    <t>기간: 2024~2025
위치: 서구아미드림도서관
내용: 도서관 개관 내부시설
        구축</t>
    <phoneticPr fontId="3" type="noConversion"/>
  </si>
  <si>
    <t>기간: 매년 8월초
대상: 주민 및 관광객 등
내용: 현인가요제 및 송도
        바다축제 개최</t>
    <phoneticPr fontId="3" type="noConversion"/>
  </si>
  <si>
    <t>기간: 2024~2028
위치: 송도해수욕장 일원
대상: 부산시민 및 관광객
내용: 고등어를 테마로 한
        축제 개최</t>
    <phoneticPr fontId="3" type="noConversion"/>
  </si>
  <si>
    <t xml:space="preserve">기간: 2024년~2028년
대상: 서구 구민
내용: 실내복합스포츠센터
        건립        </t>
    <phoneticPr fontId="3" type="noConversion"/>
  </si>
  <si>
    <t>기간: 2024~2028
대상: 서구 구민
내용: 생활 폐기물 수집 운반 
        및 처리</t>
    <phoneticPr fontId="3" type="noConversion"/>
  </si>
  <si>
    <t>기간: 2024~2028
대상: 서구 구민
내용: 음식물쓰레기 위탁
        처리 등</t>
    <phoneticPr fontId="3" type="noConversion"/>
  </si>
  <si>
    <t>기간: 2024~2028
대상: 국민기초생활수급자 
        290가구
내용: 사망자와 해산자에게 
        비용지급</t>
    <phoneticPr fontId="3" type="noConversion"/>
  </si>
  <si>
    <t>기간: 2024~2028
대상: 조건부수급자 및
        차상위계층 등
규모: 연 300여명
내용: 근로능력이 있는
        저소득층에게 자활을 
        지원하여 탈빈곤 촉진</t>
    <phoneticPr fontId="3" type="noConversion"/>
  </si>
  <si>
    <t>기간: 2024~2028
위치: 부산서구지역자활센터
내용: 자활센터 직원임금 및 
        운영비 지원</t>
    <phoneticPr fontId="3" type="noConversion"/>
  </si>
  <si>
    <t>기간: 2024~2028
대상: 일하는 수급자, 차상위
        계층 400여명
내용: 근로소득장려금 지원</t>
    <phoneticPr fontId="3" type="noConversion"/>
  </si>
  <si>
    <t>기간: 2024~2028
대상: 중위소득 150%이하
        (사업별 상이)
내용: 지역사회서비스 투자
        사업 제공</t>
    <phoneticPr fontId="3" type="noConversion"/>
  </si>
  <si>
    <t>기간: 2024~2028
대상: 사회복무요원
내용: 급여, 교통비, 근무복 
        등 지급</t>
    <phoneticPr fontId="3" type="noConversion"/>
  </si>
  <si>
    <t>기간: 2024~2028
대상: 65세 이상 참전유공자        
내용: 참전유공자 명예수당 
        지급</t>
    <phoneticPr fontId="3" type="noConversion"/>
  </si>
  <si>
    <t>기간: 2024~2028
대상: 서구종합사회복지관
내용: 복지관 운영비, 인건비 
        등 지원</t>
    <phoneticPr fontId="3" type="noConversion"/>
  </si>
  <si>
    <t>기간: 2024~2028
대상: 부산기독교종합사회
        복지관
내용: 복지관 운영 지원</t>
    <phoneticPr fontId="3" type="noConversion"/>
  </si>
  <si>
    <t>기간: 2024.1.~2028.12.
대상: 성인발달 장애인
        (최대 176시간)
내용: 교육,여가,취미 등
        낮시간대 활동서비스 
        제공</t>
    <phoneticPr fontId="3" type="noConversion"/>
  </si>
  <si>
    <t>기간: 2024~2028
대상: 서구장애인복지관
내용: 인건비, 운영비, 주말
        주간보호 지원</t>
    <phoneticPr fontId="3" type="noConversion"/>
  </si>
  <si>
    <t>기간: 2024~2028
대상: 시설 2개소
내용: 인건비,운영비,중식비 
        지원</t>
    <phoneticPr fontId="3" type="noConversion"/>
  </si>
  <si>
    <t>기간: 2024.1~2028.12.
대상: 아동양육시설 2개소
내용: 운영비,인건비,행사비 
        지원</t>
    <phoneticPr fontId="3" type="noConversion"/>
  </si>
  <si>
    <t>기간: 2024~2028
대상: 저소득층 아동 400여 명
내용: 매월 디딤씨앗통장
        매칭금 지원</t>
    <phoneticPr fontId="3" type="noConversion"/>
  </si>
  <si>
    <t>기간: 2024.1 ~ 2028.12
대상: 아동복지시설 등 만기 
        퇴소아동(18세 이상)
내용: 아동양육시설 등 자립
        정착금 지원</t>
    <phoneticPr fontId="3" type="noConversion"/>
  </si>
  <si>
    <t>기간: 2024~2028
대상: 출생일 현재 서구 거주 
        출산가정
규모: 200만원(바우처)
내용: 출생아 첫만남 이용권 
        바우처 지원</t>
    <phoneticPr fontId="3" type="noConversion"/>
  </si>
  <si>
    <t>기간: 2024~2028
대상: 성매매피해자지원시설 
        3개소
내용: 시설 종사자 인건비 및 
        운영비 지원</t>
    <phoneticPr fontId="3" type="noConversion"/>
  </si>
  <si>
    <t>기간: 2024.1~2028.12.
대상: 부산해바라기센터
내용: 센터 종사자 인건비 및 
        운영비 지원</t>
    <phoneticPr fontId="3" type="noConversion"/>
  </si>
  <si>
    <t>기간: 2024.1~2028.12.
대상: 시설 4개소
내용: 시설 운영비 및 종사자 
        인건비 등 지원</t>
    <phoneticPr fontId="3" type="noConversion"/>
  </si>
  <si>
    <t>기간: 2024.1~2028.12.
대상: 관내 모자복지시설
        4개소
내용: 시설입소수급자
        생계비 지원</t>
    <phoneticPr fontId="3" type="noConversion"/>
  </si>
  <si>
    <t>기간: 2024.1.~2028.12.
대상: 저소득 한부모가족자녀
규모: 월평균 590명
내용: 저소득한부모가족
        아동양육비 지원</t>
    <phoneticPr fontId="3" type="noConversion"/>
  </si>
  <si>
    <t>기간: 2024~2028
대상: 일반가족 및 다문화가족
위치: 부산서구가족센터
내용: 상담, 돌보지원, 가족
        참여프로그램 등</t>
    <phoneticPr fontId="3" type="noConversion"/>
  </si>
  <si>
    <t>기간: 2024~2028
대상: 아이돌봄서비스 제공
        기관(서구가족센터)
내용: 아이돌봄서비스
        사업비 및 운영비 지원</t>
    <phoneticPr fontId="3" type="noConversion"/>
  </si>
  <si>
    <t>기간: 2024.1~2028.12.
대상: 어린이집 이용 만
        0~2세 아동
내용: 연령별 보육료 정부
        지원단가 100% 지원</t>
    <phoneticPr fontId="3" type="noConversion"/>
  </si>
  <si>
    <t>기간: 2024.1~2028.12.
대상: 3~5세 어린이집
        이용 아동(월 650여명)
내용: 보육료 및 운영비 지원</t>
    <phoneticPr fontId="3" type="noConversion"/>
  </si>
  <si>
    <t>기간: 2024.01~2028.12
대상: 보육시설 미이용 영유아
규모: 373명
내용: 보육시설 미이용 부모
        급여 지원</t>
    <phoneticPr fontId="3" type="noConversion"/>
  </si>
  <si>
    <t>기간: 2024.01~2028.12
대상: 소득인정액이 선정
        기준액 이하인 노인
내용: 기초연금 지급</t>
    <phoneticPr fontId="3" type="noConversion"/>
  </si>
  <si>
    <t>기간: 2024.01~2028.12
대상: 근로가능한 65세이상 
        기초연금수급자
내용: 일자리제공, 월 27만원 
        지급</t>
    <phoneticPr fontId="3" type="noConversion"/>
  </si>
  <si>
    <t>기간: 2024.01~2028.12
대상: 서구시니어클럽
내용: 노인일자리 운영비
        등 지원</t>
    <phoneticPr fontId="3" type="noConversion"/>
  </si>
  <si>
    <t>기간: 2024.01.~2028.12.
대상: 65세 이상 기초생활
        또는 기초연금수급자
내용: 개인별 맞춤형 돌봄
        서비스 제공</t>
    <phoneticPr fontId="3" type="noConversion"/>
  </si>
  <si>
    <t>기간: 2024~2028
대상: 저소득 노인 500여명
내용: 경로식당, 식사배달,
        밑반찬배달 지원</t>
    <phoneticPr fontId="3" type="noConversion"/>
  </si>
  <si>
    <t>기간: 2022.10 ~ 2025.12
위치: 동대신동3가 350-1 일원
규모: 연면적 998.93㎡
        (지하1층, 지상6층)
내용: 실버복합문화센터 조성</t>
    <phoneticPr fontId="3" type="noConversion"/>
  </si>
  <si>
    <t>기간: 2024.01~2028.12
대상: 정신시설수급자
내용: 정신시설수급자
        생계급여 지원</t>
    <phoneticPr fontId="3" type="noConversion"/>
  </si>
  <si>
    <t>기간: 2022~2025
대상: 어촌어항
내용: 어촌어항개발 및
        지역주민 역량강화</t>
    <phoneticPr fontId="3" type="noConversion"/>
  </si>
  <si>
    <t>기간: 2024~2028
대상: 자원보호 의무 준수하는
        연근해어업인·어업회사
내용: 자원보호의무 이행에
        따른 이익감소 일부지원</t>
    <phoneticPr fontId="3" type="noConversion"/>
  </si>
  <si>
    <t>기간: 2024~2028
대상: 연근해어선의 내국인         
        어선원
내용: 정액 직불금 지원</t>
    <phoneticPr fontId="3" type="noConversion"/>
  </si>
  <si>
    <t>기간: 2023~2024
위치: 암남2지구 급경사지
        붕괴위험지
규모: A=16,565㎡
내용: 급경사지 붕괴위험
        지역 사면정비</t>
    <phoneticPr fontId="3" type="noConversion"/>
  </si>
  <si>
    <t>기간: 2022.9.~2025. 5.
위치: 송도해변로 100
규모: 지상3층 신축(990㎡)
내용: 종합관광안내소, 송도
        해수욕장 통합관리센터,
        홍보관 등</t>
    <phoneticPr fontId="3" type="noConversion"/>
  </si>
  <si>
    <t>기간: 2020.01~2025.12
위치: 암남동 129-4 일원
규모: 이안제보강 L=220m,         
        월파방지공 설치L=140m
내용: 연안정비사업</t>
    <phoneticPr fontId="3" type="noConversion"/>
  </si>
  <si>
    <t>기간: 2024.1.~2028.12.
대상: 관내도로 및 도로시설물
내용: 관내 도로 및 골목길 
        정비, 도로시설물 정비</t>
    <phoneticPr fontId="3" type="noConversion"/>
  </si>
  <si>
    <t>기간: 2024.~2028.
대상: 관내 계단도로 및
        골목길 150여개소
내용: 관내 계단도로 및
        골목길 정비</t>
    <phoneticPr fontId="3" type="noConversion"/>
  </si>
  <si>
    <t>기간: 2022.01~2026.12.
위치: 암남공원로 일원
규모: L=1,805m, B=12~39m
내용: 도로 노폭 확장 및
        도로선형 개량</t>
    <phoneticPr fontId="3" type="noConversion"/>
  </si>
  <si>
    <t>기간: 2018년~2026년
위치: 서대신동3가 61-85
        번지~66-23번지
규모: L=80m, B=8m
내용: 도로 개설</t>
    <phoneticPr fontId="3" type="noConversion"/>
  </si>
  <si>
    <t>기간: 2020.01~2027.12
대상: 동대신동2가 103-38
        일원
규모: 도로개설 A=761㎡
내용: 저지대·고지대 간 수직
        연결(회전)도로 확충</t>
    <phoneticPr fontId="3" type="noConversion"/>
  </si>
  <si>
    <t>기간: 2020.03~2024.12
위치: 남부민동 632-1 일원
규모: A=1,538㎡, 44면
내용: 등대시장 일원 공영
        주차장 조성</t>
    <phoneticPr fontId="3" type="noConversion"/>
  </si>
  <si>
    <t>기간: 2021.01~2025.12
위치: 아미동2가 231-130번지
        일원
규모: 주차장 건설 A=2280㎡
내용: 공영주차장 건설</t>
    <phoneticPr fontId="3" type="noConversion"/>
  </si>
  <si>
    <t>기간: 2024~2028
대상: 노상 노외 공영주차장 
        44개소
내용: 공영주차장 유지 관리</t>
    <phoneticPr fontId="3" type="noConversion"/>
  </si>
  <si>
    <t>기간: 2024~2028
내용: 단속차량 및 인력 유지
        관리</t>
    <phoneticPr fontId="3" type="noConversion"/>
  </si>
  <si>
    <t>기간: 2020.01~2025.08
대상: 남부민1,2동 일원
규모: 71,300㎡
내용: 공공임대주택 조성 등 
        3개분야 24개세부사업</t>
    <phoneticPr fontId="3" type="noConversion"/>
  </si>
  <si>
    <t>기간: 2021.01~2025.12
대상: 서대신4동 7통 일원
규모: 22,500㎡
내용: 안전확보 등 5개분야 
        12개 세부사업</t>
    <phoneticPr fontId="3" type="noConversion"/>
  </si>
  <si>
    <t>기간: 2022.01~2026.12
대상: 천마로89번길10-5 일원
규모: 35,000㎡
내용: 안전확보 사업 등
        4개분야 12개세부사업</t>
    <phoneticPr fontId="3" type="noConversion"/>
  </si>
  <si>
    <t>기간: 2023.05~2027.12
대상: 망양로222번길 2 일원
규모: 27,000㎡
내용: 안전확보 등 5개 분야 
        11개 사업</t>
    <phoneticPr fontId="3" type="noConversion"/>
  </si>
  <si>
    <t>기간: 2021.01~2025.12
규모: 30억 원
내용: 빈집 및 공동이용시설
        매입, 활용</t>
    <phoneticPr fontId="3" type="noConversion"/>
  </si>
  <si>
    <t>기간: 2019.01~2024.12
위치: 천마산 일원 
규모: 모노레일(L=3km),
        상부전망대 등
내용: 복합전망대 및 관광
        모노레일 설치</t>
    <phoneticPr fontId="3" type="noConversion"/>
  </si>
  <si>
    <t xml:space="preserve">기간: 2023.1.~2025.12.
대상: 동대신동 산복도로
        주민 등
규모: 보행편의 시설 1식
내용: 고지대 보행약자 위한
        이동편의시설 설치 </t>
    <phoneticPr fontId="3" type="noConversion"/>
  </si>
  <si>
    <t>기간: 2022.09~2026.12
대상: 서구 관내 폐·공가
규모: 250동
내용: 폐·공가 철거 및 공동
        이용시설 조성</t>
    <phoneticPr fontId="3" type="noConversion"/>
  </si>
  <si>
    <t>어린이집 보조교사 인건비
지원</t>
    <phoneticPr fontId="3" type="noConversion"/>
  </si>
  <si>
    <t>사회복무제도 지원
(2단계 시군구 전환사업)</t>
    <phoneticPr fontId="3" type="noConversion"/>
  </si>
  <si>
    <t>보육교직원 처우개선 지원
(근무환경개선지원)</t>
    <phoneticPr fontId="3" type="noConversion"/>
  </si>
  <si>
    <t>등대시장 일원 공영주차장
건설</t>
    <phoneticPr fontId="3" type="noConversion"/>
  </si>
  <si>
    <t>아미성당 일원 공영주차장
조성(2단계 시도 전환사업)</t>
    <phoneticPr fontId="3" type="noConversion"/>
  </si>
  <si>
    <t>산복마을 탐방객 교통편의
증진사업(1단계 시군구
전환사업)</t>
    <phoneticPr fontId="3" type="noConversion"/>
  </si>
  <si>
    <t>의무</t>
    <phoneticPr fontId="3" type="noConversion"/>
  </si>
  <si>
    <t>기간: 2024~2028
대상: 관내 초·중·고등학교, 
        사립유치원
내용: 학교 교육여건 개선
        보조금 지원</t>
    <phoneticPr fontId="3" type="noConversion"/>
  </si>
  <si>
    <t>기간: 2024~ 2028
대상: 관내 가로수 화단
내용: 가로수,화단 관리 및 
        정비</t>
    <phoneticPr fontId="3" type="noConversion"/>
  </si>
  <si>
    <t>기간: 2024년~2028년
대상: 서구의회 의원, 직원
규모: 의원 7명, 직원 13명
내용: 의정활동 제반사항 지원</t>
    <phoneticPr fontId="3" type="noConversion"/>
  </si>
  <si>
    <t>기간: 2024~2028
대상: 단기거주시설
내용: 장애인 기·미아, 학대
        피해 장애인, 일반장애인
        단기간 보호</t>
    <phoneticPr fontId="3" type="noConversion"/>
  </si>
  <si>
    <t>기간: 2024.01~2028.12
대상: 천마재활원,라이트하우스
내용: 인건비, 운영비 등 지원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</si>
</sst>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\△#,##0_ "/>
    <numFmt numFmtId="177" formatCode="#,##0_);[Red]\(#,##0\)"/>
  </numFmts>
  <fonts count="12" x14ac:knownFonts="1">
    <font>
      <sz val="11"/>
      <color rgb="FF000000"/>
      <name val="맑은 고딕"/>
    </font>
    <font>
      <b/>
      <sz val="18"/>
      <color rgb="FF000000"/>
      <name val="굴림체"/>
      <family val="3"/>
      <charset val="129"/>
    </font>
    <font>
      <sz val="9"/>
      <color rgb="FF000000"/>
      <name val="굴림체"/>
      <family val="3"/>
      <charset val="129"/>
    </font>
    <font>
      <sz val="8"/>
      <name val="돋움"/>
      <family val="3"/>
      <charset val="129"/>
    </font>
    <font>
      <sz val="8"/>
      <color theme="1"/>
      <name val="굴림"/>
      <family val="3"/>
      <charset val="129"/>
    </font>
    <font>
      <sz val="11"/>
      <color theme="1"/>
      <name val="맑은 고딕"/>
      <family val="3"/>
      <charset val="129"/>
    </font>
    <font>
      <sz val="9"/>
      <color theme="1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7.5"/>
      <color theme="1"/>
      <name val="굴림"/>
      <family val="3"/>
      <charset val="129"/>
    </font>
    <font>
      <sz val="8"/>
      <color theme="1"/>
      <name val="맑은 고딕"/>
      <family val="3"/>
      <charset val="129"/>
    </font>
    <font>
      <sz val="8"/>
      <color rgb="FF000000"/>
      <name val="굴림"/>
      <family val="3"/>
      <charset val="129"/>
    </font>
    <font>
      <sz val="8"/>
      <color rgb="FF00000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8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/>
    <xf numFmtId="0" fontId="4" fillId="0" borderId="42" xfId="0" applyFont="1" applyFill="1" applyBorder="1" applyAlignment="1"/>
    <xf numFmtId="0" fontId="0" fillId="0" borderId="0" xfId="0" applyFill="1" applyBorder="1" applyAlignment="1"/>
    <xf numFmtId="177" fontId="5" fillId="0" borderId="0" xfId="0" applyNumberFormat="1" applyFont="1" applyFill="1" applyAlignment="1"/>
    <xf numFmtId="0" fontId="5" fillId="0" borderId="0" xfId="0" applyFont="1" applyFill="1" applyAlignment="1"/>
    <xf numFmtId="177" fontId="6" fillId="0" borderId="0" xfId="0" applyNumberFormat="1" applyFont="1" applyFill="1" applyAlignment="1">
      <alignment horizontal="right"/>
    </xf>
    <xf numFmtId="177" fontId="7" fillId="0" borderId="0" xfId="0" applyNumberFormat="1" applyFont="1" applyFill="1" applyAlignment="1">
      <alignment horizontal="right"/>
    </xf>
    <xf numFmtId="49" fontId="4" fillId="2" borderId="12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/>
    <xf numFmtId="0" fontId="4" fillId="0" borderId="15" xfId="0" applyFont="1" applyFill="1" applyBorder="1" applyAlignment="1"/>
    <xf numFmtId="0" fontId="4" fillId="0" borderId="11" xfId="0" applyFont="1" applyFill="1" applyBorder="1" applyAlignment="1"/>
    <xf numFmtId="0" fontId="4" fillId="0" borderId="12" xfId="0" applyFont="1" applyFill="1" applyBorder="1" applyAlignment="1"/>
    <xf numFmtId="0" fontId="4" fillId="0" borderId="41" xfId="0" applyFont="1" applyFill="1" applyBorder="1" applyAlignment="1"/>
    <xf numFmtId="0" fontId="4" fillId="0" borderId="13" xfId="0" applyFont="1" applyFill="1" applyBorder="1" applyAlignment="1"/>
    <xf numFmtId="0" fontId="4" fillId="0" borderId="33" xfId="0" applyFont="1" applyFill="1" applyBorder="1" applyAlignment="1"/>
    <xf numFmtId="0" fontId="5" fillId="0" borderId="0" xfId="0" applyFont="1" applyFill="1" applyBorder="1" applyAlignment="1"/>
    <xf numFmtId="0" fontId="9" fillId="0" borderId="0" xfId="0" applyFont="1" applyFill="1" applyBorder="1" applyAlignment="1"/>
    <xf numFmtId="177" fontId="5" fillId="0" borderId="0" xfId="0" applyNumberFormat="1" applyFont="1" applyFill="1" applyBorder="1" applyAlignment="1"/>
    <xf numFmtId="0" fontId="9" fillId="0" borderId="0" xfId="0" applyFont="1" applyFill="1" applyAlignment="1"/>
    <xf numFmtId="0" fontId="5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177" fontId="5" fillId="0" borderId="0" xfId="0" applyNumberFormat="1" applyFont="1" applyFill="1" applyAlignment="1">
      <alignment vertical="center"/>
    </xf>
    <xf numFmtId="177" fontId="4" fillId="2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distributed" vertical="center"/>
    </xf>
    <xf numFmtId="177" fontId="4" fillId="0" borderId="5" xfId="0" applyNumberFormat="1" applyFont="1" applyFill="1" applyBorder="1" applyAlignment="1">
      <alignment horizontal="right" vertical="center"/>
    </xf>
    <xf numFmtId="177" fontId="4" fillId="0" borderId="12" xfId="0" applyNumberFormat="1" applyFont="1" applyFill="1" applyBorder="1" applyAlignment="1">
      <alignment horizontal="right" vertical="center"/>
    </xf>
    <xf numFmtId="176" fontId="4" fillId="0" borderId="28" xfId="0" applyNumberFormat="1" applyFont="1" applyFill="1" applyBorder="1" applyAlignment="1">
      <alignment horizontal="right" vertical="center"/>
    </xf>
    <xf numFmtId="0" fontId="4" fillId="0" borderId="7" xfId="0" applyFont="1" applyFill="1" applyBorder="1" applyAlignment="1"/>
    <xf numFmtId="0" fontId="10" fillId="0" borderId="31" xfId="0" applyFont="1" applyFill="1" applyBorder="1" applyAlignment="1"/>
    <xf numFmtId="49" fontId="4" fillId="0" borderId="4" xfId="0" applyNumberFormat="1" applyFont="1" applyFill="1" applyBorder="1" applyAlignment="1">
      <alignment horizontal="distributed" vertical="center"/>
    </xf>
    <xf numFmtId="177" fontId="4" fillId="0" borderId="6" xfId="0" applyNumberFormat="1" applyFont="1" applyFill="1" applyBorder="1" applyAlignment="1">
      <alignment horizontal="right" vertical="center"/>
    </xf>
    <xf numFmtId="49" fontId="4" fillId="0" borderId="11" xfId="0" applyNumberFormat="1" applyFont="1" applyFill="1" applyBorder="1" applyAlignment="1">
      <alignment horizontal="distributed" vertical="center"/>
    </xf>
    <xf numFmtId="0" fontId="4" fillId="0" borderId="43" xfId="0" applyFont="1" applyFill="1" applyBorder="1" applyAlignment="1"/>
    <xf numFmtId="49" fontId="4" fillId="0" borderId="7" xfId="0" applyNumberFormat="1" applyFont="1" applyFill="1" applyBorder="1" applyAlignment="1">
      <alignment horizontal="distributed" vertical="center"/>
    </xf>
    <xf numFmtId="0" fontId="4" fillId="0" borderId="31" xfId="0" applyFont="1" applyFill="1" applyBorder="1" applyAlignment="1"/>
    <xf numFmtId="0" fontId="4" fillId="0" borderId="3" xfId="0" applyFont="1" applyFill="1" applyBorder="1" applyAlignment="1"/>
    <xf numFmtId="0" fontId="4" fillId="0" borderId="10" xfId="0" applyFont="1" applyFill="1" applyBorder="1" applyAlignment="1"/>
    <xf numFmtId="0" fontId="9" fillId="0" borderId="42" xfId="0" applyFont="1" applyFill="1" applyBorder="1" applyAlignment="1">
      <alignment vertical="center"/>
    </xf>
    <xf numFmtId="0" fontId="4" fillId="0" borderId="38" xfId="0" applyFont="1" applyFill="1" applyBorder="1" applyAlignment="1"/>
    <xf numFmtId="0" fontId="10" fillId="0" borderId="29" xfId="0" applyFont="1" applyFill="1" applyBorder="1" applyAlignment="1"/>
    <xf numFmtId="0" fontId="4" fillId="0" borderId="48" xfId="0" applyFont="1" applyFill="1" applyBorder="1" applyAlignment="1"/>
    <xf numFmtId="0" fontId="4" fillId="0" borderId="40" xfId="0" applyFont="1" applyFill="1" applyBorder="1" applyAlignment="1"/>
    <xf numFmtId="0" fontId="4" fillId="0" borderId="46" xfId="0" applyFont="1" applyFill="1" applyBorder="1" applyAlignment="1"/>
    <xf numFmtId="0" fontId="4" fillId="0" borderId="14" xfId="0" applyFont="1" applyFill="1" applyBorder="1" applyAlignment="1"/>
    <xf numFmtId="0" fontId="10" fillId="0" borderId="47" xfId="0" applyFont="1" applyFill="1" applyBorder="1" applyAlignment="1"/>
    <xf numFmtId="0" fontId="4" fillId="0" borderId="0" xfId="0" applyFont="1" applyFill="1" applyBorder="1" applyAlignment="1"/>
    <xf numFmtId="0" fontId="4" fillId="0" borderId="49" xfId="0" applyFont="1" applyFill="1" applyBorder="1" applyAlignment="1"/>
    <xf numFmtId="0" fontId="10" fillId="0" borderId="32" xfId="0" applyFont="1" applyFill="1" applyBorder="1" applyAlignment="1"/>
    <xf numFmtId="49" fontId="4" fillId="0" borderId="34" xfId="0" applyNumberFormat="1" applyFont="1" applyFill="1" applyBorder="1" applyAlignment="1">
      <alignment horizontal="distributed" vertical="center"/>
    </xf>
    <xf numFmtId="177" fontId="4" fillId="0" borderId="35" xfId="0" applyNumberFormat="1" applyFont="1" applyFill="1" applyBorder="1" applyAlignment="1">
      <alignment horizontal="right" vertical="center"/>
    </xf>
    <xf numFmtId="177" fontId="4" fillId="0" borderId="34" xfId="0" applyNumberFormat="1" applyFont="1" applyFill="1" applyBorder="1" applyAlignment="1">
      <alignment horizontal="right" vertical="center"/>
    </xf>
    <xf numFmtId="176" fontId="4" fillId="0" borderId="36" xfId="0" applyNumberFormat="1" applyFont="1" applyFill="1" applyBorder="1" applyAlignment="1">
      <alignment horizontal="right" vertical="center"/>
    </xf>
    <xf numFmtId="49" fontId="8" fillId="0" borderId="12" xfId="0" applyNumberFormat="1" applyFont="1" applyFill="1" applyBorder="1" applyAlignment="1">
      <alignment horizontal="distributed" vertical="center" wrapText="1" shrinkToFit="1"/>
    </xf>
    <xf numFmtId="0" fontId="4" fillId="0" borderId="51" xfId="0" applyFont="1" applyFill="1" applyBorder="1" applyAlignment="1"/>
    <xf numFmtId="177" fontId="4" fillId="0" borderId="7" xfId="0" applyNumberFormat="1" applyFont="1" applyFill="1" applyBorder="1" applyAlignment="1">
      <alignment horizontal="right" vertical="center"/>
    </xf>
    <xf numFmtId="177" fontId="4" fillId="0" borderId="1" xfId="0" applyNumberFormat="1" applyFont="1" applyFill="1" applyBorder="1" applyAlignment="1">
      <alignment horizontal="right" vertical="center"/>
    </xf>
    <xf numFmtId="177" fontId="4" fillId="0" borderId="4" xfId="0" applyNumberFormat="1" applyFont="1" applyFill="1" applyBorder="1" applyAlignment="1">
      <alignment horizontal="right" vertical="center"/>
    </xf>
    <xf numFmtId="177" fontId="4" fillId="0" borderId="8" xfId="0" applyNumberFormat="1" applyFont="1" applyFill="1" applyBorder="1" applyAlignment="1">
      <alignment horizontal="right" vertical="center"/>
    </xf>
    <xf numFmtId="177" fontId="4" fillId="0" borderId="11" xfId="0" applyNumberFormat="1" applyFont="1" applyFill="1" applyBorder="1" applyAlignment="1">
      <alignment horizontal="right" vertical="center"/>
    </xf>
    <xf numFmtId="49" fontId="4" fillId="0" borderId="42" xfId="0" applyNumberFormat="1" applyFont="1" applyFill="1" applyBorder="1" applyAlignment="1">
      <alignment horizontal="distributed" vertical="center"/>
    </xf>
    <xf numFmtId="177" fontId="4" fillId="0" borderId="42" xfId="0" applyNumberFormat="1" applyFont="1" applyFill="1" applyBorder="1" applyAlignment="1">
      <alignment horizontal="right" vertical="center"/>
    </xf>
    <xf numFmtId="177" fontId="0" fillId="0" borderId="0" xfId="0" applyNumberFormat="1" applyFill="1" applyAlignment="1">
      <alignment vertical="center"/>
    </xf>
    <xf numFmtId="49" fontId="11" fillId="0" borderId="0" xfId="0" applyNumberFormat="1" applyFont="1" applyFill="1" applyAlignment="1">
      <alignment horizontal="left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15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left" vertical="center" wrapText="1"/>
    </xf>
    <xf numFmtId="49" fontId="4" fillId="0" borderId="7" xfId="0" applyNumberFormat="1" applyFont="1" applyFill="1" applyBorder="1" applyAlignment="1">
      <alignment horizontal="left" vertical="center" wrapText="1"/>
    </xf>
    <xf numFmtId="49" fontId="4" fillId="0" borderId="4" xfId="0" applyNumberFormat="1" applyFont="1" applyFill="1" applyBorder="1" applyAlignment="1">
      <alignment horizontal="left" vertical="center" wrapText="1"/>
    </xf>
    <xf numFmtId="49" fontId="4" fillId="0" borderId="15" xfId="0" applyNumberFormat="1" applyFont="1" applyFill="1" applyBorder="1" applyAlignment="1">
      <alignment horizontal="left" vertical="center" wrapText="1"/>
    </xf>
    <xf numFmtId="49" fontId="4" fillId="0" borderId="11" xfId="0" applyNumberFormat="1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49" fontId="4" fillId="0" borderId="42" xfId="0" applyNumberFormat="1" applyFont="1" applyFill="1" applyBorder="1" applyAlignment="1">
      <alignment horizontal="left" vertical="center" wrapText="1"/>
    </xf>
    <xf numFmtId="49" fontId="4" fillId="0" borderId="50" xfId="0" applyNumberFormat="1" applyFont="1" applyFill="1" applyBorder="1" applyAlignment="1">
      <alignment horizontal="left" vertical="center" wrapText="1"/>
    </xf>
    <xf numFmtId="49" fontId="4" fillId="0" borderId="39" xfId="0" applyNumberFormat="1" applyFont="1" applyFill="1" applyBorder="1" applyAlignment="1">
      <alignment horizontal="left" vertical="center" wrapText="1"/>
    </xf>
    <xf numFmtId="49" fontId="4" fillId="0" borderId="6" xfId="0" applyNumberFormat="1" applyFont="1" applyFill="1" applyBorder="1" applyAlignment="1">
      <alignment horizontal="left" vertical="center" wrapText="1"/>
    </xf>
    <xf numFmtId="49" fontId="4" fillId="0" borderId="44" xfId="0" applyNumberFormat="1" applyFont="1" applyFill="1" applyBorder="1" applyAlignment="1">
      <alignment horizontal="left" vertical="center" wrapText="1"/>
    </xf>
    <xf numFmtId="49" fontId="4" fillId="0" borderId="44" xfId="0" applyNumberFormat="1" applyFont="1" applyFill="1" applyBorder="1" applyAlignment="1">
      <alignment horizontal="center" vertical="center" wrapText="1"/>
    </xf>
    <xf numFmtId="49" fontId="4" fillId="2" borderId="19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  <xf numFmtId="49" fontId="4" fillId="2" borderId="20" xfId="0" applyNumberFormat="1" applyFont="1" applyFill="1" applyBorder="1" applyAlignment="1">
      <alignment horizontal="center" vertical="center" wrapText="1"/>
    </xf>
    <xf numFmtId="49" fontId="4" fillId="2" borderId="21" xfId="0" applyNumberFormat="1" applyFont="1" applyFill="1" applyBorder="1" applyAlignment="1">
      <alignment horizontal="center" vertical="center" wrapText="1"/>
    </xf>
    <xf numFmtId="49" fontId="4" fillId="2" borderId="22" xfId="0" applyNumberFormat="1" applyFont="1" applyFill="1" applyBorder="1" applyAlignment="1">
      <alignment horizontal="center" vertical="center" wrapText="1"/>
    </xf>
    <xf numFmtId="177" fontId="4" fillId="2" borderId="23" xfId="0" applyNumberFormat="1" applyFont="1" applyFill="1" applyBorder="1" applyAlignment="1">
      <alignment horizontal="center" vertical="center" wrapText="1"/>
    </xf>
    <xf numFmtId="177" fontId="4" fillId="2" borderId="8" xfId="0" applyNumberFormat="1" applyFont="1" applyFill="1" applyBorder="1" applyAlignment="1">
      <alignment horizontal="center" vertical="center" wrapText="1"/>
    </xf>
    <xf numFmtId="177" fontId="4" fillId="2" borderId="19" xfId="0" applyNumberFormat="1" applyFont="1" applyFill="1" applyBorder="1" applyAlignment="1">
      <alignment horizontal="center" vertical="center" wrapText="1"/>
    </xf>
    <xf numFmtId="177" fontId="4" fillId="2" borderId="11" xfId="0" applyNumberFormat="1" applyFont="1" applyFill="1" applyBorder="1" applyAlignment="1">
      <alignment horizontal="center" vertical="center" wrapText="1"/>
    </xf>
    <xf numFmtId="49" fontId="10" fillId="0" borderId="27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49" fontId="10" fillId="0" borderId="29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 wrapText="1"/>
    </xf>
    <xf numFmtId="49" fontId="10" fillId="0" borderId="14" xfId="0" applyNumberFormat="1" applyFont="1" applyFill="1" applyBorder="1" applyAlignment="1">
      <alignment horizontal="center" vertical="center" wrapText="1"/>
    </xf>
    <xf numFmtId="49" fontId="10" fillId="0" borderId="25" xfId="0" applyNumberFormat="1" applyFont="1" applyFill="1" applyBorder="1" applyAlignment="1">
      <alignment horizontal="center" vertical="center" wrapText="1"/>
    </xf>
    <xf numFmtId="49" fontId="10" fillId="0" borderId="9" xfId="0" applyNumberFormat="1" applyFont="1" applyFill="1" applyBorder="1" applyAlignment="1">
      <alignment horizontal="center" vertical="center" wrapText="1"/>
    </xf>
    <xf numFmtId="49" fontId="10" fillId="0" borderId="10" xfId="0" applyNumberFormat="1" applyFont="1" applyFill="1" applyBorder="1" applyAlignment="1">
      <alignment horizontal="center" vertical="center" wrapText="1"/>
    </xf>
    <xf numFmtId="49" fontId="10" fillId="0" borderId="30" xfId="0" applyNumberFormat="1" applyFont="1" applyFill="1" applyBorder="1" applyAlignment="1">
      <alignment horizontal="left" vertical="center" wrapText="1"/>
    </xf>
    <xf numFmtId="49" fontId="10" fillId="0" borderId="6" xfId="0" applyNumberFormat="1" applyFont="1" applyFill="1" applyBorder="1" applyAlignment="1">
      <alignment horizontal="left" vertical="center" wrapText="1"/>
    </xf>
    <xf numFmtId="49" fontId="10" fillId="2" borderId="16" xfId="0" applyNumberFormat="1" applyFont="1" applyFill="1" applyBorder="1" applyAlignment="1">
      <alignment horizontal="center" vertical="center" wrapText="1"/>
    </xf>
    <xf numFmtId="49" fontId="10" fillId="2" borderId="17" xfId="0" applyNumberFormat="1" applyFont="1" applyFill="1" applyBorder="1" applyAlignment="1">
      <alignment horizontal="center" vertical="center" wrapText="1"/>
    </xf>
    <xf numFmtId="49" fontId="10" fillId="2" borderId="18" xfId="0" applyNumberFormat="1" applyFont="1" applyFill="1" applyBorder="1" applyAlignment="1">
      <alignment horizontal="center" vertical="center" wrapText="1"/>
    </xf>
    <xf numFmtId="49" fontId="10" fillId="2" borderId="25" xfId="0" applyNumberFormat="1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49" fontId="10" fillId="2" borderId="10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49" fontId="4" fillId="0" borderId="42" xfId="0" applyNumberFormat="1" applyFont="1" applyFill="1" applyBorder="1" applyAlignment="1">
      <alignment horizontal="center" vertical="center" wrapText="1"/>
    </xf>
    <xf numFmtId="177" fontId="4" fillId="2" borderId="20" xfId="0" applyNumberFormat="1" applyFont="1" applyFill="1" applyBorder="1" applyAlignment="1">
      <alignment horizontal="center" vertical="center" wrapText="1"/>
    </xf>
    <xf numFmtId="177" fontId="4" fillId="2" borderId="21" xfId="0" applyNumberFormat="1" applyFont="1" applyFill="1" applyBorder="1" applyAlignment="1">
      <alignment horizontal="center" vertical="center" wrapText="1"/>
    </xf>
    <xf numFmtId="177" fontId="4" fillId="2" borderId="22" xfId="0" applyNumberFormat="1" applyFont="1" applyFill="1" applyBorder="1" applyAlignment="1">
      <alignment horizontal="center" vertical="center" wrapText="1"/>
    </xf>
    <xf numFmtId="49" fontId="4" fillId="2" borderId="24" xfId="0" applyNumberFormat="1" applyFont="1" applyFill="1" applyBorder="1" applyAlignment="1">
      <alignment horizontal="center" vertical="center" wrapText="1"/>
    </xf>
    <xf numFmtId="49" fontId="4" fillId="2" borderId="26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49" fontId="10" fillId="0" borderId="7" xfId="0" applyNumberFormat="1" applyFont="1" applyFill="1" applyBorder="1" applyAlignment="1">
      <alignment horizontal="left" vertical="center" wrapText="1"/>
    </xf>
    <xf numFmtId="49" fontId="4" fillId="0" borderId="4" xfId="0" applyNumberFormat="1" applyFont="1" applyFill="1" applyBorder="1" applyAlignment="1">
      <alignment vertical="center" wrapText="1"/>
    </xf>
    <xf numFmtId="49" fontId="4" fillId="0" borderId="15" xfId="0" applyNumberFormat="1" applyFont="1" applyFill="1" applyBorder="1" applyAlignment="1">
      <alignment vertical="center" wrapText="1"/>
    </xf>
    <xf numFmtId="49" fontId="4" fillId="0" borderId="11" xfId="0" applyNumberFormat="1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49" fontId="4" fillId="0" borderId="13" xfId="0" applyNumberFormat="1" applyFont="1" applyFill="1" applyBorder="1" applyAlignment="1">
      <alignment horizontal="left" vertical="center" wrapText="1"/>
    </xf>
    <xf numFmtId="49" fontId="4" fillId="0" borderId="8" xfId="0" applyNumberFormat="1" applyFont="1" applyFill="1" applyBorder="1" applyAlignment="1">
      <alignment horizontal="left" vertical="center" wrapText="1"/>
    </xf>
    <xf numFmtId="0" fontId="4" fillId="0" borderId="37" xfId="0" applyFont="1" applyFill="1" applyBorder="1" applyAlignment="1">
      <alignment horizontal="center"/>
    </xf>
    <xf numFmtId="0" fontId="4" fillId="0" borderId="38" xfId="0" applyFont="1" applyFill="1" applyBorder="1" applyAlignment="1">
      <alignment horizontal="center"/>
    </xf>
    <xf numFmtId="0" fontId="4" fillId="0" borderId="39" xfId="0" applyFont="1" applyFill="1" applyBorder="1" applyAlignment="1">
      <alignment horizontal="center"/>
    </xf>
    <xf numFmtId="49" fontId="4" fillId="0" borderId="52" xfId="0" applyNumberFormat="1" applyFont="1" applyFill="1" applyBorder="1" applyAlignment="1">
      <alignment horizontal="left" vertical="center" wrapText="1"/>
    </xf>
    <xf numFmtId="49" fontId="10" fillId="0" borderId="42" xfId="0" applyNumberFormat="1" applyFont="1" applyFill="1" applyBorder="1" applyAlignment="1">
      <alignment horizontal="left" vertical="center" wrapText="1"/>
    </xf>
    <xf numFmtId="49" fontId="4" fillId="0" borderId="46" xfId="0" applyNumberFormat="1" applyFont="1" applyFill="1" applyBorder="1" applyAlignment="1">
      <alignment horizontal="left" vertical="center" wrapText="1"/>
    </xf>
    <xf numFmtId="49" fontId="4" fillId="0" borderId="43" xfId="0" applyNumberFormat="1" applyFont="1" applyFill="1" applyBorder="1" applyAlignment="1">
      <alignment horizontal="left" vertical="center" wrapText="1"/>
    </xf>
    <xf numFmtId="49" fontId="4" fillId="0" borderId="33" xfId="0" applyNumberFormat="1" applyFont="1" applyFill="1" applyBorder="1" applyAlignment="1">
      <alignment horizontal="left" vertical="center" wrapText="1"/>
    </xf>
    <xf numFmtId="49" fontId="4" fillId="0" borderId="33" xfId="0" applyNumberFormat="1" applyFont="1" applyFill="1" applyBorder="1" applyAlignment="1">
      <alignment horizontal="center" vertical="center" wrapText="1"/>
    </xf>
    <xf numFmtId="49" fontId="4" fillId="0" borderId="38" xfId="0" applyNumberFormat="1" applyFont="1" applyFill="1" applyBorder="1" applyAlignment="1">
      <alignment horizontal="center" vertical="center" wrapText="1"/>
    </xf>
    <xf numFmtId="49" fontId="4" fillId="0" borderId="40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14" xfId="0" applyNumberFormat="1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49" fontId="4" fillId="0" borderId="45" xfId="0" applyNumberFormat="1" applyFont="1" applyFill="1" applyBorder="1" applyAlignment="1">
      <alignment horizontal="left" vertical="center" wrapText="1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FFD1FF"/>
      <color rgb="FF66FF99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84"/>
  <sheetViews>
    <sheetView tabSelected="1" zoomScaleNormal="100" workbookViewId="0">
      <pane xSplit="5" ySplit="6" topLeftCell="F153" activePane="bottomRight" state="frozen"/>
      <selection pane="topRight" activeCell="F1" sqref="F1"/>
      <selection pane="bottomLeft" activeCell="A7" sqref="A7"/>
      <selection pane="bottomRight" sqref="A1:W1"/>
    </sheetView>
  </sheetViews>
  <sheetFormatPr defaultRowHeight="16.5" x14ac:dyDescent="0.3"/>
  <cols>
    <col min="1" max="1" width="1.375" style="1" customWidth="1"/>
    <col min="2" max="4" width="1.375" style="21" customWidth="1"/>
    <col min="5" max="5" width="18.375" style="21" customWidth="1"/>
    <col min="6" max="6" width="19.75" style="21" customWidth="1"/>
    <col min="7" max="7" width="4.25" style="22" customWidth="1"/>
    <col min="8" max="8" width="3.625" style="21" customWidth="1"/>
    <col min="9" max="10" width="2.375" style="21" customWidth="1"/>
    <col min="11" max="13" width="3.625" style="21" customWidth="1"/>
    <col min="14" max="14" width="8.75" style="21" customWidth="1"/>
    <col min="15" max="15" width="8.375" style="23" bestFit="1" customWidth="1"/>
    <col min="16" max="16" width="7.5" style="23" customWidth="1"/>
    <col min="17" max="17" width="8" style="23" customWidth="1"/>
    <col min="18" max="18" width="7.5" style="23" customWidth="1"/>
    <col min="19" max="19" width="8" style="23" customWidth="1"/>
    <col min="20" max="20" width="7.5" style="23" customWidth="1"/>
    <col min="21" max="21" width="8" style="23" customWidth="1"/>
    <col min="22" max="22" width="7.5" style="23" customWidth="1"/>
    <col min="23" max="23" width="7.5" style="21" customWidth="1"/>
  </cols>
  <sheetData>
    <row r="1" spans="1:26" ht="22.5" x14ac:dyDescent="0.3">
      <c r="A1" s="116" t="s">
        <v>1372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</row>
    <row r="2" spans="1:26" x14ac:dyDescent="0.3">
      <c r="A2" s="64" t="s">
        <v>1373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5"/>
      <c r="Q2" s="5"/>
      <c r="R2" s="5"/>
      <c r="S2" s="5"/>
      <c r="T2" s="5"/>
      <c r="U2" s="5"/>
      <c r="V2" s="5"/>
      <c r="W2" s="6"/>
    </row>
    <row r="3" spans="1:26" x14ac:dyDescent="0.3">
      <c r="A3" s="64" t="s">
        <v>1370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5"/>
      <c r="Q3" s="5"/>
      <c r="R3" s="5"/>
      <c r="S3" s="5"/>
      <c r="T3" s="5"/>
      <c r="U3" s="5"/>
      <c r="V3" s="7"/>
      <c r="W3" s="8"/>
    </row>
    <row r="4" spans="1:26" ht="17.25" thickBot="1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5"/>
      <c r="Q4" s="5"/>
      <c r="R4" s="5"/>
      <c r="S4" s="5"/>
      <c r="T4" s="5"/>
      <c r="U4" s="5"/>
      <c r="V4" s="7"/>
      <c r="W4" s="8" t="s">
        <v>1371</v>
      </c>
    </row>
    <row r="5" spans="1:26" x14ac:dyDescent="0.3">
      <c r="A5" s="102" t="s">
        <v>1302</v>
      </c>
      <c r="B5" s="103"/>
      <c r="C5" s="103"/>
      <c r="D5" s="103"/>
      <c r="E5" s="104"/>
      <c r="F5" s="82" t="s">
        <v>0</v>
      </c>
      <c r="G5" s="82" t="s">
        <v>1</v>
      </c>
      <c r="H5" s="82" t="s">
        <v>2</v>
      </c>
      <c r="I5" s="82" t="s">
        <v>3</v>
      </c>
      <c r="J5" s="82" t="s">
        <v>4</v>
      </c>
      <c r="K5" s="84" t="s">
        <v>5</v>
      </c>
      <c r="L5" s="85"/>
      <c r="M5" s="86"/>
      <c r="N5" s="82" t="s">
        <v>6</v>
      </c>
      <c r="O5" s="87" t="s">
        <v>7</v>
      </c>
      <c r="P5" s="89" t="s">
        <v>8</v>
      </c>
      <c r="Q5" s="111" t="s">
        <v>9</v>
      </c>
      <c r="R5" s="112"/>
      <c r="S5" s="112"/>
      <c r="T5" s="112"/>
      <c r="U5" s="112"/>
      <c r="V5" s="113"/>
      <c r="W5" s="114" t="s">
        <v>10</v>
      </c>
    </row>
    <row r="6" spans="1:26" x14ac:dyDescent="0.3">
      <c r="A6" s="105"/>
      <c r="B6" s="106"/>
      <c r="C6" s="106"/>
      <c r="D6" s="106"/>
      <c r="E6" s="107"/>
      <c r="F6" s="83"/>
      <c r="G6" s="83"/>
      <c r="H6" s="83"/>
      <c r="I6" s="83"/>
      <c r="J6" s="83"/>
      <c r="K6" s="9" t="s">
        <v>11</v>
      </c>
      <c r="L6" s="9" t="s">
        <v>12</v>
      </c>
      <c r="M6" s="9" t="s">
        <v>13</v>
      </c>
      <c r="N6" s="83"/>
      <c r="O6" s="88"/>
      <c r="P6" s="90"/>
      <c r="Q6" s="24" t="s">
        <v>14</v>
      </c>
      <c r="R6" s="24" t="s">
        <v>15</v>
      </c>
      <c r="S6" s="24" t="s">
        <v>16</v>
      </c>
      <c r="T6" s="24" t="s">
        <v>17</v>
      </c>
      <c r="U6" s="24" t="s">
        <v>18</v>
      </c>
      <c r="V6" s="24" t="s">
        <v>19</v>
      </c>
      <c r="W6" s="115"/>
    </row>
    <row r="7" spans="1:26" s="1" customFormat="1" ht="18" customHeight="1" x14ac:dyDescent="0.15">
      <c r="A7" s="91" t="s">
        <v>20</v>
      </c>
      <c r="B7" s="92"/>
      <c r="C7" s="92"/>
      <c r="D7" s="92"/>
      <c r="E7" s="93"/>
      <c r="F7" s="10"/>
      <c r="G7" s="10"/>
      <c r="H7" s="10"/>
      <c r="I7" s="10"/>
      <c r="J7" s="10"/>
      <c r="K7" s="10"/>
      <c r="L7" s="10"/>
      <c r="M7" s="10"/>
      <c r="N7" s="25" t="s">
        <v>21</v>
      </c>
      <c r="O7" s="26">
        <f>P7+Q7</f>
        <v>1568105</v>
      </c>
      <c r="P7" s="27">
        <v>92571</v>
      </c>
      <c r="Q7" s="27">
        <f t="shared" ref="Q7:Q17" si="0">SUM(R7:V7)</f>
        <v>1475534</v>
      </c>
      <c r="R7" s="27">
        <f>R8+R9</f>
        <v>306686</v>
      </c>
      <c r="S7" s="27">
        <f t="shared" ref="S7:V7" si="1">S8+S9</f>
        <v>294471</v>
      </c>
      <c r="T7" s="27">
        <f t="shared" si="1"/>
        <v>294195</v>
      </c>
      <c r="U7" s="27">
        <f t="shared" si="1"/>
        <v>290800</v>
      </c>
      <c r="V7" s="27">
        <f t="shared" si="1"/>
        <v>289382</v>
      </c>
      <c r="W7" s="28">
        <v>0</v>
      </c>
      <c r="Z7" s="63"/>
    </row>
    <row r="8" spans="1:26" s="1" customFormat="1" ht="18" customHeight="1" x14ac:dyDescent="0.15">
      <c r="A8" s="94"/>
      <c r="B8" s="95"/>
      <c r="C8" s="95"/>
      <c r="D8" s="95"/>
      <c r="E8" s="96"/>
      <c r="F8" s="11"/>
      <c r="G8" s="11"/>
      <c r="H8" s="11"/>
      <c r="I8" s="11"/>
      <c r="J8" s="11"/>
      <c r="K8" s="11"/>
      <c r="L8" s="11"/>
      <c r="M8" s="11"/>
      <c r="N8" s="25" t="s">
        <v>22</v>
      </c>
      <c r="O8" s="26">
        <f>P8+Q8</f>
        <v>1497749</v>
      </c>
      <c r="P8" s="27">
        <v>76244</v>
      </c>
      <c r="Q8" s="27">
        <f t="shared" si="0"/>
        <v>1421505</v>
      </c>
      <c r="R8" s="27">
        <f>R23+R29+R35+R54+R58+R71+R95+R104+R109+R113+R120+R125+R131+R136+R141+R147+R155+R160+R163+R170+R174+R179+R186+R190+R195+R200+R204+R209+R214+R220+R224+R227+R230+R235+R238+R243+R247+R253+R259+R263+R268+R271+R276+R281+R286+R293+R298+R301+R306+R311+R316+R321+R329+R335+R340+R345+R349+R354+R359+R365+R371+R378+R386+R390+R394+R397+R403+R410+R415+R422+R428+R431+R442+R448+R462+R471+R474+R494+R497+R503+R508+R514+R518+R525+R531+R538+R543+R549+R561+R576+R581+R83</f>
        <v>286286</v>
      </c>
      <c r="S8" s="27">
        <f t="shared" ref="S8:V8" si="2">S23+S29+S35+S54+S58+S71+S95+S104+S109+S113+S120+S125+S131+S136+S141+S147+S155+S160+S163+S170+S174+S179+S186+S190+S195+S200+S204+S209+S214+S220+S224+S227+S230+S235+S238+S243+S247+S253+S259+S263+S268+S271+S276+S281+S286+S293+S298+S301+S306+S311+S316+S321+S329+S335+S340+S345+S349+S354+S359+S365+S371+S378+S386+S390+S394+S397+S403+S410+S415+S422+S428+S431+S442+S448+S462+S471+S474+S494+S497+S503+S508+S514+S518+S525+S531+S538+S543+S549+S561+S576+S581+S83</f>
        <v>281068</v>
      </c>
      <c r="T8" s="27">
        <f t="shared" si="2"/>
        <v>285598</v>
      </c>
      <c r="U8" s="27">
        <f t="shared" si="2"/>
        <v>283813</v>
      </c>
      <c r="V8" s="27">
        <f t="shared" si="2"/>
        <v>284740</v>
      </c>
      <c r="W8" s="28">
        <v>0</v>
      </c>
      <c r="Z8" s="63"/>
    </row>
    <row r="9" spans="1:26" s="1" customFormat="1" ht="18" customHeight="1" x14ac:dyDescent="0.15">
      <c r="A9" s="94"/>
      <c r="B9" s="95"/>
      <c r="C9" s="95"/>
      <c r="D9" s="95"/>
      <c r="E9" s="96"/>
      <c r="F9" s="11"/>
      <c r="G9" s="11"/>
      <c r="H9" s="11"/>
      <c r="I9" s="11"/>
      <c r="J9" s="11"/>
      <c r="K9" s="11"/>
      <c r="L9" s="11"/>
      <c r="M9" s="11"/>
      <c r="N9" s="25" t="s">
        <v>23</v>
      </c>
      <c r="O9" s="26">
        <f>P9+Q9</f>
        <v>70356</v>
      </c>
      <c r="P9" s="27">
        <v>16327</v>
      </c>
      <c r="Q9" s="27">
        <f t="shared" si="0"/>
        <v>54029</v>
      </c>
      <c r="R9" s="27">
        <f>R39+R44+R47+R67+R76+R87+R166+R437+R456+R477+R482+R485+R489+R556+R565+R569</f>
        <v>20400</v>
      </c>
      <c r="S9" s="27">
        <f t="shared" ref="S9:U9" si="3">S39+S44+S47+S67+S76+S87+S166+S437+S456+S477+S482+S485+S489+S556+S565+S569</f>
        <v>13403</v>
      </c>
      <c r="T9" s="27">
        <f t="shared" si="3"/>
        <v>8597</v>
      </c>
      <c r="U9" s="27">
        <f t="shared" si="3"/>
        <v>6987</v>
      </c>
      <c r="V9" s="27">
        <f>V39+V44+V47+V67+V76+V87+V166+V437+V456+V477+V482+V485+V489+V556+V565+V569</f>
        <v>4642</v>
      </c>
      <c r="W9" s="28">
        <v>0</v>
      </c>
      <c r="Z9" s="63"/>
    </row>
    <row r="10" spans="1:26" s="1" customFormat="1" ht="18" customHeight="1" x14ac:dyDescent="0.15">
      <c r="A10" s="94"/>
      <c r="B10" s="95"/>
      <c r="C10" s="95"/>
      <c r="D10" s="95"/>
      <c r="E10" s="96"/>
      <c r="F10" s="11"/>
      <c r="G10" s="11"/>
      <c r="H10" s="11"/>
      <c r="I10" s="11"/>
      <c r="J10" s="11"/>
      <c r="K10" s="11"/>
      <c r="L10" s="11"/>
      <c r="M10" s="11"/>
      <c r="N10" s="25" t="s">
        <v>24</v>
      </c>
      <c r="O10" s="26">
        <f t="shared" ref="O10:O17" si="4">P10+Q10</f>
        <v>906003</v>
      </c>
      <c r="P10" s="27">
        <v>4000</v>
      </c>
      <c r="Q10" s="27">
        <f t="shared" si="0"/>
        <v>902003</v>
      </c>
      <c r="R10" s="27">
        <f>R59+R96+R121+R126+R132+R137+R142+R148+R180+R187+R191+R196+R201+R205+R210+R215+R221+R239+R244+R254+R272+R287+R294+R302+R307+R312+R317+R322+R330+R336+R366+R387+R391+R423+R429+R432+R443+R449</f>
        <v>172340</v>
      </c>
      <c r="S10" s="27">
        <f>S59+S96+S121+S126+S132+S137+S142+S148+S180+S187+S191+S196+S201+S205+S210+S215+S221+S239+S244+S254+S272+S287+S294+S302+S307+S312+S317+S322+S330+S336+S366+S387+S391+S423+S429+S432+S443+S449</f>
        <v>175653</v>
      </c>
      <c r="T10" s="27">
        <f>T59+T96+T121+T126+T132+T137+T142+T148+T180+T187+T191+T196+T201+T205+T210+T215+T221+T239+T244+T254+T272+T287+T294+T302+T307+T312+T317+T322+T330+T336+T366+T387+T391+T423+T429+T432+T443+T449</f>
        <v>182452</v>
      </c>
      <c r="U10" s="27">
        <f>U59+U96+U121+U126+U132+U137+U142+U148+U180+U187+U191+U196+U201+U205+U210+U215+U221+U239+U244+U254+U272+U287+U294+U302+U307+U312+U317+U322+U330+U336+U366+U387+U391+U423+U429+U432+U443+U449</f>
        <v>185452</v>
      </c>
      <c r="V10" s="27">
        <f>V59+V96+V121+V126+V132+V137+V142+V148+V180+V187+V191+V196+V201+V205+V210+V215+V221+V239+V244+V254+V272+V287+V294+V302+V307+V312+V317+V322+V330+V336+V366+V387+V391+V423+V429+V432+V443+V449</f>
        <v>186106</v>
      </c>
      <c r="W10" s="28">
        <v>0</v>
      </c>
      <c r="Z10" s="63"/>
    </row>
    <row r="11" spans="1:26" s="1" customFormat="1" ht="18" customHeight="1" x14ac:dyDescent="0.15">
      <c r="A11" s="94"/>
      <c r="B11" s="95"/>
      <c r="C11" s="95"/>
      <c r="D11" s="95"/>
      <c r="E11" s="96"/>
      <c r="F11" s="11"/>
      <c r="G11" s="11"/>
      <c r="H11" s="11"/>
      <c r="I11" s="11"/>
      <c r="J11" s="11"/>
      <c r="K11" s="11"/>
      <c r="L11" s="11"/>
      <c r="M11" s="11"/>
      <c r="N11" s="25" t="s">
        <v>25</v>
      </c>
      <c r="O11" s="26">
        <f t="shared" si="4"/>
        <v>44805</v>
      </c>
      <c r="P11" s="27">
        <v>24871</v>
      </c>
      <c r="Q11" s="27">
        <f t="shared" si="0"/>
        <v>19934</v>
      </c>
      <c r="R11" s="27">
        <f>R72+R156+R346+R463+R504+R509+R532+R539+R544+R550</f>
        <v>7938</v>
      </c>
      <c r="S11" s="27">
        <f>S72+S156+S346+S463+S504+S509+S532+S539+S544+S550</f>
        <v>4607</v>
      </c>
      <c r="T11" s="27">
        <f>T72+T156+T346+T463+T504+T509+T532+T539+T544+T550</f>
        <v>3226</v>
      </c>
      <c r="U11" s="27">
        <f>U72+U156+U346+U463+U504+U509+U532+U539+U544+U550</f>
        <v>2232</v>
      </c>
      <c r="V11" s="27">
        <f>V72+V156+V346+V463+V504+V509+V532+V539+V544+V550</f>
        <v>1931</v>
      </c>
      <c r="W11" s="28">
        <v>0</v>
      </c>
      <c r="Z11" s="63"/>
    </row>
    <row r="12" spans="1:26" s="1" customFormat="1" ht="18" customHeight="1" x14ac:dyDescent="0.15">
      <c r="A12" s="94"/>
      <c r="B12" s="95"/>
      <c r="C12" s="95"/>
      <c r="D12" s="95"/>
      <c r="E12" s="96"/>
      <c r="F12" s="11"/>
      <c r="G12" s="11"/>
      <c r="H12" s="11"/>
      <c r="I12" s="11"/>
      <c r="J12" s="11"/>
      <c r="K12" s="11"/>
      <c r="L12" s="11"/>
      <c r="M12" s="11"/>
      <c r="N12" s="25" t="s">
        <v>26</v>
      </c>
      <c r="O12" s="26">
        <f t="shared" si="4"/>
        <v>27290</v>
      </c>
      <c r="P12" s="27">
        <v>0</v>
      </c>
      <c r="Q12" s="27">
        <f t="shared" si="0"/>
        <v>27290</v>
      </c>
      <c r="R12" s="27">
        <f>R260+R264+R277+R282+R398+R404+R411+R416</f>
        <v>5195</v>
      </c>
      <c r="S12" s="27">
        <f>S260+S264+S277+S282+S398+S404+S411+S416</f>
        <v>5322</v>
      </c>
      <c r="T12" s="27">
        <f>T260+T264+T277+T282+T398+T404+T411+T416</f>
        <v>5454</v>
      </c>
      <c r="U12" s="27">
        <f>U260+U264+U277+U282+U398+U404+U411+U416</f>
        <v>5590</v>
      </c>
      <c r="V12" s="27">
        <f>V260+V264+V277+V282+V398+V404+V411+V416</f>
        <v>5729</v>
      </c>
      <c r="W12" s="28">
        <v>0</v>
      </c>
      <c r="Z12" s="63"/>
    </row>
    <row r="13" spans="1:26" s="1" customFormat="1" ht="18" customHeight="1" x14ac:dyDescent="0.15">
      <c r="A13" s="94"/>
      <c r="B13" s="95"/>
      <c r="C13" s="95"/>
      <c r="D13" s="95"/>
      <c r="E13" s="96"/>
      <c r="F13" s="11"/>
      <c r="G13" s="11"/>
      <c r="H13" s="11"/>
      <c r="I13" s="11"/>
      <c r="J13" s="11"/>
      <c r="K13" s="11"/>
      <c r="L13" s="11"/>
      <c r="M13" s="11"/>
      <c r="N13" s="54" t="s">
        <v>1303</v>
      </c>
      <c r="O13" s="26">
        <f t="shared" si="4"/>
        <v>29266</v>
      </c>
      <c r="P13" s="27">
        <v>3200</v>
      </c>
      <c r="Q13" s="27">
        <f t="shared" si="0"/>
        <v>26066</v>
      </c>
      <c r="R13" s="27">
        <f>R30+R457+R478+R486+R570+R577</f>
        <v>7066</v>
      </c>
      <c r="S13" s="27">
        <f>S30+S457+S478+S486+S570+S577</f>
        <v>8000</v>
      </c>
      <c r="T13" s="27">
        <f>T30+T457+T478+T486+T570+T577</f>
        <v>6000</v>
      </c>
      <c r="U13" s="27">
        <f>U30+U457+U478+U486+U570+U577</f>
        <v>2000</v>
      </c>
      <c r="V13" s="27">
        <f>V30+V457+V478+V486+V570+V577</f>
        <v>3000</v>
      </c>
      <c r="W13" s="28">
        <v>0</v>
      </c>
      <c r="Z13" s="63"/>
    </row>
    <row r="14" spans="1:26" s="1" customFormat="1" ht="18" customHeight="1" x14ac:dyDescent="0.15">
      <c r="A14" s="94"/>
      <c r="B14" s="95"/>
      <c r="C14" s="95"/>
      <c r="D14" s="95"/>
      <c r="E14" s="96"/>
      <c r="F14" s="11"/>
      <c r="G14" s="11"/>
      <c r="H14" s="11"/>
      <c r="I14" s="11"/>
      <c r="J14" s="11"/>
      <c r="K14" s="11"/>
      <c r="L14" s="11"/>
      <c r="M14" s="11"/>
      <c r="N14" s="25" t="s">
        <v>27</v>
      </c>
      <c r="O14" s="26">
        <f t="shared" si="4"/>
        <v>268514</v>
      </c>
      <c r="P14" s="27">
        <v>10207</v>
      </c>
      <c r="Q14" s="27">
        <f t="shared" si="0"/>
        <v>258307</v>
      </c>
      <c r="R14" s="27">
        <f>R60+R73+R88+R97+R122+R127+R133+R138+R143+R149+R157+R164+R171+R175+R181+R188+R192+R197+R202+R206+R211+R216+R222+R225+R228+R231+R236+R240+R245+R248+R255+R261+R265+R269+R273+R278+R283+R288+R295+R299+R303+R308+R313+R318+R323+R331+R337+R341+R347+R350+R355+R360+R367+R372+R379+R388+R392+R395+R399+R405+R412+R424+R444+R450+R464+R490+R505+R510+R533+R540+R545+R551+R562+R571+200</f>
        <v>56283</v>
      </c>
      <c r="S14" s="27">
        <f>S60+S73+S88+S97+S122+S127+S133+S138+S143+S149+S157+S164+S171+S175+S181+S188+S192+S197+S202+S206+S211+S216+S222+S225+S228+S231+S236+S240+S245+S248+S255+S261+S265+S269+S273+S278+S283+S288+S295+S299+S303+S308+S313+S318+S323+S331+S337+S341+S347+S350+S355+S360+S367+S372+S379+S388+S392+S395+S399+S405+S412+S424+S444+S450+S464+S490+S505+S510+S533+S540+S545+S551+S562+S571+200</f>
        <v>52676</v>
      </c>
      <c r="T14" s="27">
        <f>T60+T73+T88+T97+T122+T127+T133+T138+T143+T149+T157+T164+T171+T175+T181+T188+T192+T197+T202+T206+T211+T216+T222+T225+T228+T231+T236+T240+T245+T248+T255+T261+T265+T269+T273+T278+T283+T288+T295+T299+T303+T308+T313+T318+T323+T331+T337+T341+T347+T350+T355+T360+T367+T372+T379+T388+T392+T395+T399+T405+T412+T424+T444+T450+T464+T490+T505+T510+T533+T540+T545+T551+T562+T571+200</f>
        <v>50365</v>
      </c>
      <c r="U14" s="27">
        <f>U60+U73+U88+U97+U122+U127+U133+U138+U143+U149+U157+U164+U171+U175+U181+U188+U192+U197+U202+U206+U211+U216+U222+U225+U228+U231+U236+U240+U245+U248+U255+U261+U265+U269+U273+U278+U283+U288+U295+U299+U303+U308+U313+U318+U323+U331+U337+U341+U347+U350+U355+U360+U367+U372+U379+U388+U392+U395+U399+U405+U412+U424+U444+U450+U464+U490+U505+U510+U533+U540+U545+U551+U562+U571+200</f>
        <v>50242</v>
      </c>
      <c r="V14" s="27">
        <f>V60+V73+V88+V97+V122+V127+V133+V138+V143+V149+V157+V164+V171+V175+V181+V188+V192+V197+V202+V206+V211+V216+V222+V225+V228+V231+V236+V240+V245+V248+V255+V261+V265+V269+V273+V278+V283+V288+V295+V299+V303+V308+V313+V318+V323+V331+V337+V341+V347+V350+V355+V360+V367+V372+V379+V388+V392+V395+V399+V405+V412+V424+V444+V450+V464+V490+V505+V510+V533+V540+V545+V551+V562+V571+200</f>
        <v>48741</v>
      </c>
      <c r="W14" s="28">
        <v>0</v>
      </c>
      <c r="Z14" s="63"/>
    </row>
    <row r="15" spans="1:26" s="1" customFormat="1" ht="18" customHeight="1" x14ac:dyDescent="0.15">
      <c r="A15" s="94"/>
      <c r="B15" s="95"/>
      <c r="C15" s="95"/>
      <c r="D15" s="95"/>
      <c r="E15" s="96"/>
      <c r="F15" s="11"/>
      <c r="G15" s="11"/>
      <c r="H15" s="11"/>
      <c r="I15" s="11"/>
      <c r="J15" s="11"/>
      <c r="K15" s="11"/>
      <c r="L15" s="11"/>
      <c r="M15" s="11"/>
      <c r="N15" s="25" t="s">
        <v>28</v>
      </c>
      <c r="O15" s="26">
        <f t="shared" si="4"/>
        <v>291226</v>
      </c>
      <c r="P15" s="27">
        <v>49293</v>
      </c>
      <c r="Q15" s="27">
        <f t="shared" si="0"/>
        <v>241933</v>
      </c>
      <c r="R15" s="27">
        <f>R24+R31+R36+R40+R45+R48+R55+R61+R68+R74+R77+R85+R89+R98+R105+R110+R114+R123+R128+R134+R139+R144+R150+R158+R161+R167+R172+R176+R182+R193+R198+R212+R217+R256+R284+R289+R296+R304+R309+R314+R319+R324+R332+R338+R342+R351+R356+R361+R368+R373+R380+R400+R406+R413+R425+R438+R445+R451+R458+R465+R472+R475+R479+R483+R487+R491+R495+R498+R506+R511+R515+R519+R526+R534+R541+R546+R552+R557+R563+R566+R572+R582</f>
        <v>57864</v>
      </c>
      <c r="S15" s="27">
        <f>S24+S31+S36+S40+S45+S48+S55+S61+S68+S74+S77+S85+S89+S98+S105+S110+S114+S123+S128+S134+S139+S144+S150+S158+S161+S167+S172+S176+S182+S193+S198+S212+S217+S256+S284+S289+S296+S304+S309+S314+S319+S324+S332+S338+S342+S351+S356+S361+S368+S373+S380+S400+S406+S413+S425+S438+S445+S451+S458+S465+S472+S475+S479+S483+S487+S491+S495+S498+S506+S511+S515+S519+S526+S534+S541+S546+S552+S557+S563+S566+S572+S582</f>
        <v>48213</v>
      </c>
      <c r="T15" s="27">
        <f>T24+T31+T36+T40+T45+T48+T55+T61+T68+T74+T77+T85+T89+T98+T105+T110+T114+T123+T128+T134+T139+T144+T150+T158+T161+T167+T172+T176+T182+T193+T198+T212+T217+T256+T284+T289+T296+T304+T309+T314+T319+T324+T332+T338+T342+T351+T356+T361+T368+T373+T380+T400+T406+T413+T425+T438+T445+T451+T458+T465+T472+T475+T479+T483+T487+T491+T495+T498+T506+T511+T515+T519+T526+T534+T541+T546+T552+T557+T563+T566+T572+T582</f>
        <v>46698</v>
      </c>
      <c r="U15" s="27">
        <f>U24+U31+U36+U40+U45+U48+U55+U61+U68+U74+U77+U85+U89+U98+U105+U110+U114+U123+U128+U134+U139+U144+U150+U158+U161+U167+U172+U176+U182+U193+U198+U212+U217+U256+U284+U289+U296+U304+U309+U314+U319+U324+U332+U338+U342+U351+U356+U361+U368+U373+U380+U400+U406+U413+U425+U438+U445+U451+U458+U465+U472+U475+U479+U483+U487+U491+U495+U498+U506+U511+U515+U519+U526+U534+U541+U546+U552+U557+U563+U566+U572+U582</f>
        <v>45284</v>
      </c>
      <c r="V15" s="27">
        <f>V24+V31+V36+V40+V45+V48+V55+V61+V68+V74+V77+V85+V89+V98+V105+V110+V114+V123+V128+V134+V139+V144+V150+V158+V161+V167+V172+V176+V182+V193+V198+V212+V217+V256+V284+V289+V296+V304+V309+V314+V319+V324+V332+V338+V342+V351+V356+V361+V368+V373+V380+V400+V406+V413+V425+V438+V445+V451+V458+V465+V472+V475+V479+V483+V487+V491+V495+V498+V506+V511+V515+V519+V526+V534+V541+V546+V552+V557+V563+V566+V572+V582</f>
        <v>43874</v>
      </c>
      <c r="W15" s="28">
        <v>0</v>
      </c>
      <c r="Z15" s="63"/>
    </row>
    <row r="16" spans="1:26" s="1" customFormat="1" ht="18" customHeight="1" x14ac:dyDescent="0.15">
      <c r="A16" s="94"/>
      <c r="B16" s="95"/>
      <c r="C16" s="95"/>
      <c r="D16" s="95"/>
      <c r="E16" s="96"/>
      <c r="F16" s="11"/>
      <c r="G16" s="11"/>
      <c r="H16" s="11"/>
      <c r="I16" s="11"/>
      <c r="J16" s="11"/>
      <c r="K16" s="11"/>
      <c r="L16" s="11"/>
      <c r="M16" s="11"/>
      <c r="N16" s="25" t="s">
        <v>29</v>
      </c>
      <c r="O16" s="26">
        <f t="shared" si="4"/>
        <v>1000</v>
      </c>
      <c r="P16" s="27">
        <v>1000</v>
      </c>
      <c r="Q16" s="27">
        <f t="shared" si="0"/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8">
        <v>0</v>
      </c>
      <c r="Z16" s="63"/>
    </row>
    <row r="17" spans="1:26" s="1" customFormat="1" ht="18" customHeight="1" x14ac:dyDescent="0.15">
      <c r="A17" s="97"/>
      <c r="B17" s="98"/>
      <c r="C17" s="98"/>
      <c r="D17" s="98"/>
      <c r="E17" s="99"/>
      <c r="F17" s="11"/>
      <c r="G17" s="11"/>
      <c r="H17" s="11"/>
      <c r="I17" s="11"/>
      <c r="J17" s="11"/>
      <c r="K17" s="11"/>
      <c r="L17" s="11"/>
      <c r="M17" s="11"/>
      <c r="N17" s="25" t="s">
        <v>30</v>
      </c>
      <c r="O17" s="26">
        <f t="shared" si="4"/>
        <v>5021</v>
      </c>
      <c r="P17" s="27">
        <v>851</v>
      </c>
      <c r="Q17" s="27">
        <f t="shared" si="0"/>
        <v>4170</v>
      </c>
      <c r="R17" s="27">
        <f>R90+R426+R536+R553+R547</f>
        <v>2291</v>
      </c>
      <c r="S17" s="27">
        <f t="shared" ref="S17:V17" si="5">S90+S426+S536+S553+S547</f>
        <v>1665</v>
      </c>
      <c r="T17" s="27">
        <f t="shared" si="5"/>
        <v>92</v>
      </c>
      <c r="U17" s="27">
        <f t="shared" si="5"/>
        <v>92</v>
      </c>
      <c r="V17" s="27">
        <f t="shared" si="5"/>
        <v>30</v>
      </c>
      <c r="W17" s="28">
        <v>0</v>
      </c>
      <c r="Z17" s="63"/>
    </row>
    <row r="18" spans="1:26" s="1" customFormat="1" ht="17.100000000000001" customHeight="1" x14ac:dyDescent="0.15">
      <c r="A18" s="100" t="s">
        <v>31</v>
      </c>
      <c r="B18" s="101"/>
      <c r="C18" s="101"/>
      <c r="D18" s="101"/>
      <c r="E18" s="101"/>
      <c r="F18" s="3"/>
      <c r="G18" s="3"/>
      <c r="H18" s="3"/>
      <c r="I18" s="3"/>
      <c r="J18" s="3"/>
      <c r="K18" s="3"/>
      <c r="L18" s="3"/>
      <c r="M18" s="3"/>
      <c r="N18" s="29"/>
      <c r="O18" s="26">
        <f>P18+Q18</f>
        <v>34334</v>
      </c>
      <c r="P18" s="26">
        <f t="shared" ref="P18" si="6">P19+P25</f>
        <v>5500</v>
      </c>
      <c r="Q18" s="26">
        <f>SUM(R18:V18)</f>
        <v>28834</v>
      </c>
      <c r="R18" s="26">
        <f>R19+R25</f>
        <v>4853</v>
      </c>
      <c r="S18" s="26">
        <f t="shared" ref="S18:V18" si="7">S19+S25</f>
        <v>5577</v>
      </c>
      <c r="T18" s="26">
        <f t="shared" si="7"/>
        <v>5677</v>
      </c>
      <c r="U18" s="26">
        <f t="shared" si="7"/>
        <v>5797</v>
      </c>
      <c r="V18" s="26">
        <f t="shared" si="7"/>
        <v>6930</v>
      </c>
      <c r="W18" s="28">
        <v>0</v>
      </c>
      <c r="Z18" s="63"/>
    </row>
    <row r="19" spans="1:26" s="1" customFormat="1" ht="17.100000000000001" customHeight="1" x14ac:dyDescent="0.15">
      <c r="A19" s="30"/>
      <c r="B19" s="68" t="s">
        <v>32</v>
      </c>
      <c r="C19" s="79"/>
      <c r="D19" s="79"/>
      <c r="E19" s="79"/>
      <c r="F19" s="3"/>
      <c r="G19" s="3"/>
      <c r="H19" s="3"/>
      <c r="I19" s="3"/>
      <c r="J19" s="3"/>
      <c r="K19" s="3"/>
      <c r="L19" s="3"/>
      <c r="M19" s="3"/>
      <c r="N19" s="29"/>
      <c r="O19" s="27">
        <f t="shared" ref="O19:O82" si="8">P19+Q19</f>
        <v>2634</v>
      </c>
      <c r="P19" s="27">
        <v>0</v>
      </c>
      <c r="Q19" s="27">
        <f>SUM(R19:V19)</f>
        <v>2634</v>
      </c>
      <c r="R19" s="27">
        <f>R20</f>
        <v>506</v>
      </c>
      <c r="S19" s="27">
        <f t="shared" ref="S19:V19" si="9">S20</f>
        <v>516</v>
      </c>
      <c r="T19" s="27">
        <f t="shared" si="9"/>
        <v>527</v>
      </c>
      <c r="U19" s="27">
        <f t="shared" si="9"/>
        <v>537</v>
      </c>
      <c r="V19" s="27">
        <f t="shared" si="9"/>
        <v>548</v>
      </c>
      <c r="W19" s="28">
        <v>0</v>
      </c>
    </row>
    <row r="20" spans="1:26" s="1" customFormat="1" ht="17.100000000000001" customHeight="1" x14ac:dyDescent="0.15">
      <c r="A20" s="30"/>
      <c r="B20" s="11"/>
      <c r="C20" s="68" t="s">
        <v>33</v>
      </c>
      <c r="D20" s="79"/>
      <c r="E20" s="79"/>
      <c r="F20" s="3"/>
      <c r="G20" s="3"/>
      <c r="H20" s="3"/>
      <c r="I20" s="3"/>
      <c r="J20" s="3"/>
      <c r="K20" s="3"/>
      <c r="L20" s="3"/>
      <c r="M20" s="3"/>
      <c r="N20" s="29"/>
      <c r="O20" s="27">
        <f t="shared" si="8"/>
        <v>2634</v>
      </c>
      <c r="P20" s="27">
        <v>0</v>
      </c>
      <c r="Q20" s="27">
        <f t="shared" ref="Q20:Q24" si="10">SUM(R20:V20)</f>
        <v>2634</v>
      </c>
      <c r="R20" s="27">
        <f>R21</f>
        <v>506</v>
      </c>
      <c r="S20" s="27">
        <f t="shared" ref="S20:V21" si="11">S21</f>
        <v>516</v>
      </c>
      <c r="T20" s="27">
        <f t="shared" si="11"/>
        <v>527</v>
      </c>
      <c r="U20" s="27">
        <f t="shared" si="11"/>
        <v>537</v>
      </c>
      <c r="V20" s="27">
        <f t="shared" si="11"/>
        <v>548</v>
      </c>
      <c r="W20" s="28">
        <v>0</v>
      </c>
    </row>
    <row r="21" spans="1:26" s="1" customFormat="1" ht="17.100000000000001" customHeight="1" x14ac:dyDescent="0.15">
      <c r="A21" s="30"/>
      <c r="B21" s="11"/>
      <c r="C21" s="11"/>
      <c r="D21" s="68" t="s">
        <v>34</v>
      </c>
      <c r="E21" s="79"/>
      <c r="F21" s="3"/>
      <c r="G21" s="3"/>
      <c r="H21" s="3"/>
      <c r="I21" s="3"/>
      <c r="J21" s="3"/>
      <c r="K21" s="3"/>
      <c r="L21" s="3"/>
      <c r="M21" s="3"/>
      <c r="N21" s="29"/>
      <c r="O21" s="27">
        <f t="shared" si="8"/>
        <v>2634</v>
      </c>
      <c r="P21" s="27">
        <v>0</v>
      </c>
      <c r="Q21" s="27">
        <f t="shared" si="10"/>
        <v>2634</v>
      </c>
      <c r="R21" s="27">
        <f>R22</f>
        <v>506</v>
      </c>
      <c r="S21" s="27">
        <f t="shared" si="11"/>
        <v>516</v>
      </c>
      <c r="T21" s="27">
        <f t="shared" si="11"/>
        <v>527</v>
      </c>
      <c r="U21" s="27">
        <f t="shared" si="11"/>
        <v>537</v>
      </c>
      <c r="V21" s="27">
        <f t="shared" si="11"/>
        <v>548</v>
      </c>
      <c r="W21" s="28">
        <v>0</v>
      </c>
    </row>
    <row r="22" spans="1:26" s="1" customFormat="1" ht="17.100000000000001" customHeight="1" x14ac:dyDescent="0.15">
      <c r="A22" s="30"/>
      <c r="B22" s="11"/>
      <c r="C22" s="11"/>
      <c r="D22" s="11"/>
      <c r="E22" s="70" t="s">
        <v>35</v>
      </c>
      <c r="F22" s="71" t="s">
        <v>1479</v>
      </c>
      <c r="G22" s="11"/>
      <c r="H22" s="66" t="s">
        <v>36</v>
      </c>
      <c r="I22" s="66" t="s">
        <v>37</v>
      </c>
      <c r="J22" s="66" t="s">
        <v>38</v>
      </c>
      <c r="K22" s="66" t="s">
        <v>39</v>
      </c>
      <c r="L22" s="66" t="s">
        <v>40</v>
      </c>
      <c r="M22" s="66" t="s">
        <v>41</v>
      </c>
      <c r="N22" s="25" t="s">
        <v>42</v>
      </c>
      <c r="O22" s="27">
        <f t="shared" si="8"/>
        <v>2634</v>
      </c>
      <c r="P22" s="27">
        <v>0</v>
      </c>
      <c r="Q22" s="27">
        <f t="shared" si="10"/>
        <v>2634</v>
      </c>
      <c r="R22" s="27">
        <f>R24</f>
        <v>506</v>
      </c>
      <c r="S22" s="27">
        <f t="shared" ref="S22:V22" si="12">S24</f>
        <v>516</v>
      </c>
      <c r="T22" s="27">
        <f t="shared" si="12"/>
        <v>527</v>
      </c>
      <c r="U22" s="27">
        <f t="shared" si="12"/>
        <v>537</v>
      </c>
      <c r="V22" s="27">
        <f t="shared" si="12"/>
        <v>548</v>
      </c>
      <c r="W22" s="28">
        <v>0</v>
      </c>
    </row>
    <row r="23" spans="1:26" s="1" customFormat="1" ht="17.100000000000001" customHeight="1" x14ac:dyDescent="0.15">
      <c r="A23" s="30"/>
      <c r="B23" s="11"/>
      <c r="C23" s="11"/>
      <c r="D23" s="11"/>
      <c r="E23" s="71"/>
      <c r="F23" s="71"/>
      <c r="G23" s="11"/>
      <c r="H23" s="66"/>
      <c r="I23" s="66"/>
      <c r="J23" s="66"/>
      <c r="K23" s="66"/>
      <c r="L23" s="66"/>
      <c r="M23" s="66"/>
      <c r="N23" s="25" t="s">
        <v>43</v>
      </c>
      <c r="O23" s="27">
        <f t="shared" si="8"/>
        <v>2634</v>
      </c>
      <c r="P23" s="27">
        <v>0</v>
      </c>
      <c r="Q23" s="27">
        <f t="shared" si="10"/>
        <v>2634</v>
      </c>
      <c r="R23" s="27">
        <f>R22</f>
        <v>506</v>
      </c>
      <c r="S23" s="27">
        <f t="shared" ref="S23:V23" si="13">S22</f>
        <v>516</v>
      </c>
      <c r="T23" s="27">
        <f t="shared" si="13"/>
        <v>527</v>
      </c>
      <c r="U23" s="27">
        <f t="shared" si="13"/>
        <v>537</v>
      </c>
      <c r="V23" s="27">
        <f t="shared" si="13"/>
        <v>548</v>
      </c>
      <c r="W23" s="28">
        <v>0</v>
      </c>
    </row>
    <row r="24" spans="1:26" s="1" customFormat="1" ht="17.100000000000001" customHeight="1" x14ac:dyDescent="0.15">
      <c r="A24" s="30"/>
      <c r="B24" s="11"/>
      <c r="C24" s="11"/>
      <c r="D24" s="11"/>
      <c r="E24" s="72"/>
      <c r="F24" s="71"/>
      <c r="G24" s="11"/>
      <c r="H24" s="66"/>
      <c r="I24" s="66"/>
      <c r="J24" s="66"/>
      <c r="K24" s="66"/>
      <c r="L24" s="66"/>
      <c r="M24" s="66"/>
      <c r="N24" s="25" t="s">
        <v>44</v>
      </c>
      <c r="O24" s="27">
        <f t="shared" si="8"/>
        <v>2634</v>
      </c>
      <c r="P24" s="27">
        <v>0</v>
      </c>
      <c r="Q24" s="27">
        <f t="shared" si="10"/>
        <v>2634</v>
      </c>
      <c r="R24" s="27">
        <v>506</v>
      </c>
      <c r="S24" s="27">
        <v>516</v>
      </c>
      <c r="T24" s="27">
        <v>527</v>
      </c>
      <c r="U24" s="27">
        <v>537</v>
      </c>
      <c r="V24" s="27">
        <v>548</v>
      </c>
      <c r="W24" s="28">
        <v>0</v>
      </c>
    </row>
    <row r="25" spans="1:26" s="1" customFormat="1" ht="17.100000000000001" customHeight="1" x14ac:dyDescent="0.15">
      <c r="A25" s="30"/>
      <c r="B25" s="68" t="s">
        <v>45</v>
      </c>
      <c r="C25" s="79"/>
      <c r="D25" s="79"/>
      <c r="E25" s="79"/>
      <c r="F25" s="3"/>
      <c r="G25" s="3"/>
      <c r="H25" s="3"/>
      <c r="I25" s="3"/>
      <c r="J25" s="3"/>
      <c r="K25" s="3"/>
      <c r="L25" s="3"/>
      <c r="M25" s="3"/>
      <c r="N25" s="29"/>
      <c r="O25" s="26">
        <f t="shared" si="8"/>
        <v>31700</v>
      </c>
      <c r="P25" s="26">
        <f t="shared" ref="P25:V25" si="14">P26+P32+P41</f>
        <v>5500</v>
      </c>
      <c r="Q25" s="26">
        <f t="shared" si="14"/>
        <v>26200</v>
      </c>
      <c r="R25" s="26">
        <f t="shared" si="14"/>
        <v>4347</v>
      </c>
      <c r="S25" s="26">
        <f t="shared" si="14"/>
        <v>5061</v>
      </c>
      <c r="T25" s="26">
        <f t="shared" si="14"/>
        <v>5150</v>
      </c>
      <c r="U25" s="26">
        <f t="shared" si="14"/>
        <v>5260</v>
      </c>
      <c r="V25" s="26">
        <f t="shared" si="14"/>
        <v>6382</v>
      </c>
      <c r="W25" s="28">
        <v>0</v>
      </c>
    </row>
    <row r="26" spans="1:26" s="1" customFormat="1" ht="17.100000000000001" customHeight="1" x14ac:dyDescent="0.15">
      <c r="A26" s="30"/>
      <c r="B26" s="11"/>
      <c r="C26" s="68" t="s">
        <v>46</v>
      </c>
      <c r="D26" s="79"/>
      <c r="E26" s="79"/>
      <c r="F26" s="3"/>
      <c r="G26" s="3"/>
      <c r="H26" s="3"/>
      <c r="I26" s="3"/>
      <c r="J26" s="3"/>
      <c r="K26" s="3"/>
      <c r="L26" s="3"/>
      <c r="M26" s="3"/>
      <c r="N26" s="29"/>
      <c r="O26" s="27">
        <f t="shared" si="8"/>
        <v>15500</v>
      </c>
      <c r="P26" s="27">
        <v>5500</v>
      </c>
      <c r="Q26" s="27">
        <f>SUM(R26:V26)</f>
        <v>10000</v>
      </c>
      <c r="R26" s="27">
        <f>R27</f>
        <v>1000</v>
      </c>
      <c r="S26" s="27">
        <f t="shared" ref="S26:V26" si="15">S27</f>
        <v>2000</v>
      </c>
      <c r="T26" s="27">
        <f t="shared" si="15"/>
        <v>2000</v>
      </c>
      <c r="U26" s="27">
        <f t="shared" si="15"/>
        <v>2000</v>
      </c>
      <c r="V26" s="27">
        <f t="shared" si="15"/>
        <v>3000</v>
      </c>
      <c r="W26" s="28">
        <v>0</v>
      </c>
    </row>
    <row r="27" spans="1:26" s="1" customFormat="1" ht="17.100000000000001" customHeight="1" x14ac:dyDescent="0.15">
      <c r="A27" s="30"/>
      <c r="B27" s="11"/>
      <c r="C27" s="11"/>
      <c r="D27" s="68" t="s">
        <v>47</v>
      </c>
      <c r="E27" s="79"/>
      <c r="F27" s="3"/>
      <c r="G27" s="3"/>
      <c r="H27" s="3"/>
      <c r="I27" s="3"/>
      <c r="J27" s="3"/>
      <c r="K27" s="3"/>
      <c r="L27" s="3"/>
      <c r="M27" s="3"/>
      <c r="N27" s="29"/>
      <c r="O27" s="27">
        <f t="shared" si="8"/>
        <v>15500</v>
      </c>
      <c r="P27" s="27">
        <v>5500</v>
      </c>
      <c r="Q27" s="27">
        <f t="shared" ref="Q27:Q91" si="16">SUM(R27:V27)</f>
        <v>10000</v>
      </c>
      <c r="R27" s="27">
        <f>R28</f>
        <v>1000</v>
      </c>
      <c r="S27" s="27">
        <f t="shared" ref="S27" si="17">S28</f>
        <v>2000</v>
      </c>
      <c r="T27" s="27">
        <f t="shared" ref="T27" si="18">T28</f>
        <v>2000</v>
      </c>
      <c r="U27" s="27">
        <f t="shared" ref="U27" si="19">U28</f>
        <v>2000</v>
      </c>
      <c r="V27" s="27">
        <f t="shared" ref="V27" si="20">V28</f>
        <v>3000</v>
      </c>
      <c r="W27" s="28">
        <v>0</v>
      </c>
    </row>
    <row r="28" spans="1:26" s="1" customFormat="1" ht="17.100000000000001" customHeight="1" x14ac:dyDescent="0.15">
      <c r="A28" s="30"/>
      <c r="B28" s="11"/>
      <c r="C28" s="11"/>
      <c r="D28" s="11"/>
      <c r="E28" s="70" t="s">
        <v>48</v>
      </c>
      <c r="F28" s="71" t="s">
        <v>1404</v>
      </c>
      <c r="G28" s="66"/>
      <c r="H28" s="66" t="s">
        <v>49</v>
      </c>
      <c r="I28" s="66" t="s">
        <v>50</v>
      </c>
      <c r="J28" s="66" t="s">
        <v>51</v>
      </c>
      <c r="K28" s="66" t="s">
        <v>52</v>
      </c>
      <c r="L28" s="66" t="s">
        <v>53</v>
      </c>
      <c r="M28" s="66" t="s">
        <v>54</v>
      </c>
      <c r="N28" s="25" t="s">
        <v>55</v>
      </c>
      <c r="O28" s="27">
        <f t="shared" si="8"/>
        <v>15500</v>
      </c>
      <c r="P28" s="27">
        <v>5500</v>
      </c>
      <c r="Q28" s="27">
        <f t="shared" si="16"/>
        <v>10000</v>
      </c>
      <c r="R28" s="27">
        <f>R30+R31</f>
        <v>1000</v>
      </c>
      <c r="S28" s="27">
        <f t="shared" ref="S28:V28" si="21">S30+S31</f>
        <v>2000</v>
      </c>
      <c r="T28" s="27">
        <f t="shared" si="21"/>
        <v>2000</v>
      </c>
      <c r="U28" s="27">
        <f t="shared" si="21"/>
        <v>2000</v>
      </c>
      <c r="V28" s="27">
        <f t="shared" si="21"/>
        <v>3000</v>
      </c>
      <c r="W28" s="28">
        <v>0</v>
      </c>
    </row>
    <row r="29" spans="1:26" s="1" customFormat="1" ht="17.100000000000001" customHeight="1" x14ac:dyDescent="0.15">
      <c r="A29" s="30"/>
      <c r="B29" s="11"/>
      <c r="C29" s="11"/>
      <c r="D29" s="11"/>
      <c r="E29" s="71"/>
      <c r="F29" s="71"/>
      <c r="G29" s="66"/>
      <c r="H29" s="66"/>
      <c r="I29" s="66"/>
      <c r="J29" s="66"/>
      <c r="K29" s="66"/>
      <c r="L29" s="66"/>
      <c r="M29" s="66"/>
      <c r="N29" s="25" t="s">
        <v>56</v>
      </c>
      <c r="O29" s="27">
        <f t="shared" si="8"/>
        <v>15500</v>
      </c>
      <c r="P29" s="27">
        <v>5500</v>
      </c>
      <c r="Q29" s="27">
        <f t="shared" si="16"/>
        <v>10000</v>
      </c>
      <c r="R29" s="27">
        <f>R28</f>
        <v>1000</v>
      </c>
      <c r="S29" s="27">
        <f t="shared" ref="S29:V29" si="22">S28</f>
        <v>2000</v>
      </c>
      <c r="T29" s="27">
        <f t="shared" si="22"/>
        <v>2000</v>
      </c>
      <c r="U29" s="27">
        <f t="shared" si="22"/>
        <v>2000</v>
      </c>
      <c r="V29" s="27">
        <f t="shared" si="22"/>
        <v>3000</v>
      </c>
      <c r="W29" s="28">
        <v>0</v>
      </c>
    </row>
    <row r="30" spans="1:26" s="1" customFormat="1" ht="17.100000000000001" customHeight="1" x14ac:dyDescent="0.15">
      <c r="A30" s="30"/>
      <c r="B30" s="11"/>
      <c r="C30" s="11"/>
      <c r="D30" s="11"/>
      <c r="E30" s="71"/>
      <c r="F30" s="71"/>
      <c r="G30" s="66"/>
      <c r="H30" s="66"/>
      <c r="I30" s="66"/>
      <c r="J30" s="66"/>
      <c r="K30" s="66"/>
      <c r="L30" s="66"/>
      <c r="M30" s="66"/>
      <c r="N30" s="54" t="s">
        <v>1303</v>
      </c>
      <c r="O30" s="27">
        <f t="shared" si="8"/>
        <v>10000</v>
      </c>
      <c r="P30" s="27">
        <v>0</v>
      </c>
      <c r="Q30" s="27">
        <f t="shared" si="16"/>
        <v>10000</v>
      </c>
      <c r="R30" s="27">
        <v>1000</v>
      </c>
      <c r="S30" s="27">
        <v>2000</v>
      </c>
      <c r="T30" s="27">
        <v>2000</v>
      </c>
      <c r="U30" s="27">
        <v>2000</v>
      </c>
      <c r="V30" s="27">
        <v>3000</v>
      </c>
      <c r="W30" s="28">
        <v>0</v>
      </c>
    </row>
    <row r="31" spans="1:26" s="1" customFormat="1" ht="17.100000000000001" customHeight="1" x14ac:dyDescent="0.15">
      <c r="A31" s="30"/>
      <c r="B31" s="11"/>
      <c r="C31" s="11"/>
      <c r="D31" s="11"/>
      <c r="E31" s="72"/>
      <c r="F31" s="71"/>
      <c r="G31" s="66"/>
      <c r="H31" s="66"/>
      <c r="I31" s="66"/>
      <c r="J31" s="66"/>
      <c r="K31" s="66"/>
      <c r="L31" s="66"/>
      <c r="M31" s="66"/>
      <c r="N31" s="25" t="s">
        <v>57</v>
      </c>
      <c r="O31" s="27">
        <f t="shared" si="8"/>
        <v>5500</v>
      </c>
      <c r="P31" s="27">
        <v>5500</v>
      </c>
      <c r="Q31" s="27">
        <f t="shared" si="16"/>
        <v>0</v>
      </c>
      <c r="R31" s="27">
        <v>0</v>
      </c>
      <c r="S31" s="27">
        <v>0</v>
      </c>
      <c r="T31" s="27">
        <v>0</v>
      </c>
      <c r="U31" s="27">
        <v>0</v>
      </c>
      <c r="V31" s="27">
        <v>0</v>
      </c>
      <c r="W31" s="28">
        <v>0</v>
      </c>
    </row>
    <row r="32" spans="1:26" s="1" customFormat="1" ht="17.100000000000001" customHeight="1" x14ac:dyDescent="0.15">
      <c r="A32" s="30"/>
      <c r="B32" s="11"/>
      <c r="C32" s="68" t="s">
        <v>58</v>
      </c>
      <c r="D32" s="79"/>
      <c r="E32" s="79"/>
      <c r="F32" s="3"/>
      <c r="G32" s="3"/>
      <c r="H32" s="3"/>
      <c r="I32" s="3"/>
      <c r="J32" s="3"/>
      <c r="K32" s="3"/>
      <c r="L32" s="3"/>
      <c r="M32" s="3"/>
      <c r="N32" s="29"/>
      <c r="O32" s="26">
        <f t="shared" si="8"/>
        <v>10821</v>
      </c>
      <c r="P32" s="27">
        <v>0</v>
      </c>
      <c r="Q32" s="27">
        <f t="shared" si="16"/>
        <v>10821</v>
      </c>
      <c r="R32" s="27">
        <f>R33+R37</f>
        <v>2093</v>
      </c>
      <c r="S32" s="27">
        <f t="shared" ref="S32:V32" si="23">S33+S37</f>
        <v>2129</v>
      </c>
      <c r="T32" s="27">
        <f t="shared" si="23"/>
        <v>2163</v>
      </c>
      <c r="U32" s="27">
        <f t="shared" si="23"/>
        <v>2200</v>
      </c>
      <c r="V32" s="27">
        <f t="shared" si="23"/>
        <v>2236</v>
      </c>
      <c r="W32" s="28">
        <v>0</v>
      </c>
    </row>
    <row r="33" spans="1:23" s="1" customFormat="1" ht="17.100000000000001" customHeight="1" x14ac:dyDescent="0.15">
      <c r="A33" s="30"/>
      <c r="B33" s="11"/>
      <c r="C33" s="11"/>
      <c r="D33" s="68" t="s">
        <v>59</v>
      </c>
      <c r="E33" s="79"/>
      <c r="F33" s="3"/>
      <c r="G33" s="3"/>
      <c r="H33" s="3"/>
      <c r="I33" s="3"/>
      <c r="J33" s="3"/>
      <c r="K33" s="3"/>
      <c r="L33" s="3"/>
      <c r="M33" s="3"/>
      <c r="N33" s="29"/>
      <c r="O33" s="26">
        <f t="shared" si="8"/>
        <v>7100</v>
      </c>
      <c r="P33" s="27">
        <v>0</v>
      </c>
      <c r="Q33" s="27">
        <f t="shared" si="16"/>
        <v>7100</v>
      </c>
      <c r="R33" s="27">
        <f>R34</f>
        <v>1364</v>
      </c>
      <c r="S33" s="27">
        <f t="shared" ref="S33" si="24">S34</f>
        <v>1392</v>
      </c>
      <c r="T33" s="27">
        <f t="shared" ref="T33" si="25">T34</f>
        <v>1419</v>
      </c>
      <c r="U33" s="27">
        <f t="shared" ref="U33" si="26">U34</f>
        <v>1448</v>
      </c>
      <c r="V33" s="27">
        <f t="shared" ref="V33" si="27">V34</f>
        <v>1477</v>
      </c>
      <c r="W33" s="28">
        <v>0</v>
      </c>
    </row>
    <row r="34" spans="1:23" s="1" customFormat="1" ht="17.100000000000001" customHeight="1" x14ac:dyDescent="0.15">
      <c r="A34" s="30"/>
      <c r="B34" s="11"/>
      <c r="C34" s="11"/>
      <c r="D34" s="11"/>
      <c r="E34" s="70" t="s">
        <v>60</v>
      </c>
      <c r="F34" s="71" t="s">
        <v>1377</v>
      </c>
      <c r="G34" s="11"/>
      <c r="H34" s="66" t="s">
        <v>61</v>
      </c>
      <c r="I34" s="66" t="s">
        <v>62</v>
      </c>
      <c r="J34" s="66" t="s">
        <v>63</v>
      </c>
      <c r="K34" s="66" t="s">
        <v>64</v>
      </c>
      <c r="L34" s="66" t="s">
        <v>65</v>
      </c>
      <c r="M34" s="66" t="s">
        <v>66</v>
      </c>
      <c r="N34" s="25" t="s">
        <v>67</v>
      </c>
      <c r="O34" s="27">
        <f t="shared" si="8"/>
        <v>7100</v>
      </c>
      <c r="P34" s="27">
        <v>0</v>
      </c>
      <c r="Q34" s="27">
        <f t="shared" si="16"/>
        <v>7100</v>
      </c>
      <c r="R34" s="27">
        <f>R36</f>
        <v>1364</v>
      </c>
      <c r="S34" s="27">
        <f t="shared" ref="S34:V34" si="28">S36</f>
        <v>1392</v>
      </c>
      <c r="T34" s="27">
        <f t="shared" si="28"/>
        <v>1419</v>
      </c>
      <c r="U34" s="27">
        <f t="shared" si="28"/>
        <v>1448</v>
      </c>
      <c r="V34" s="27">
        <f t="shared" si="28"/>
        <v>1477</v>
      </c>
      <c r="W34" s="28">
        <v>0</v>
      </c>
    </row>
    <row r="35" spans="1:23" s="1" customFormat="1" ht="17.100000000000001" customHeight="1" x14ac:dyDescent="0.15">
      <c r="A35" s="30"/>
      <c r="B35" s="11"/>
      <c r="C35" s="11"/>
      <c r="D35" s="11"/>
      <c r="E35" s="71"/>
      <c r="F35" s="71"/>
      <c r="G35" s="11"/>
      <c r="H35" s="66"/>
      <c r="I35" s="66"/>
      <c r="J35" s="66"/>
      <c r="K35" s="66"/>
      <c r="L35" s="66"/>
      <c r="M35" s="66"/>
      <c r="N35" s="25" t="s">
        <v>68</v>
      </c>
      <c r="O35" s="27">
        <f t="shared" si="8"/>
        <v>7100</v>
      </c>
      <c r="P35" s="27">
        <v>0</v>
      </c>
      <c r="Q35" s="27">
        <f t="shared" si="16"/>
        <v>7100</v>
      </c>
      <c r="R35" s="27">
        <f t="shared" ref="R35:V35" si="29">R34</f>
        <v>1364</v>
      </c>
      <c r="S35" s="27">
        <f t="shared" si="29"/>
        <v>1392</v>
      </c>
      <c r="T35" s="27">
        <f t="shared" si="29"/>
        <v>1419</v>
      </c>
      <c r="U35" s="27">
        <f t="shared" si="29"/>
        <v>1448</v>
      </c>
      <c r="V35" s="27">
        <f t="shared" si="29"/>
        <v>1477</v>
      </c>
      <c r="W35" s="28">
        <v>0</v>
      </c>
    </row>
    <row r="36" spans="1:23" s="1" customFormat="1" ht="17.100000000000001" customHeight="1" x14ac:dyDescent="0.15">
      <c r="A36" s="30"/>
      <c r="B36" s="11"/>
      <c r="C36" s="11"/>
      <c r="D36" s="11"/>
      <c r="E36" s="72"/>
      <c r="F36" s="72"/>
      <c r="G36" s="12"/>
      <c r="H36" s="67"/>
      <c r="I36" s="67"/>
      <c r="J36" s="67"/>
      <c r="K36" s="67"/>
      <c r="L36" s="67"/>
      <c r="M36" s="67"/>
      <c r="N36" s="25" t="s">
        <v>69</v>
      </c>
      <c r="O36" s="27">
        <f t="shared" si="8"/>
        <v>7100</v>
      </c>
      <c r="P36" s="27">
        <v>0</v>
      </c>
      <c r="Q36" s="27">
        <f t="shared" si="16"/>
        <v>7100</v>
      </c>
      <c r="R36" s="27">
        <v>1364</v>
      </c>
      <c r="S36" s="27">
        <v>1392</v>
      </c>
      <c r="T36" s="27">
        <v>1419</v>
      </c>
      <c r="U36" s="27">
        <v>1448</v>
      </c>
      <c r="V36" s="27">
        <v>1477</v>
      </c>
      <c r="W36" s="28">
        <v>0</v>
      </c>
    </row>
    <row r="37" spans="1:23" s="1" customFormat="1" ht="17.100000000000001" customHeight="1" x14ac:dyDescent="0.15">
      <c r="A37" s="30"/>
      <c r="B37" s="11"/>
      <c r="C37" s="11"/>
      <c r="D37" s="68" t="s">
        <v>70</v>
      </c>
      <c r="E37" s="69"/>
      <c r="F37" s="13"/>
      <c r="G37" s="13"/>
      <c r="H37" s="13"/>
      <c r="I37" s="13"/>
      <c r="J37" s="13"/>
      <c r="K37" s="13"/>
      <c r="L37" s="13"/>
      <c r="M37" s="13"/>
      <c r="N37" s="13"/>
      <c r="O37" s="26">
        <f t="shared" si="8"/>
        <v>3721</v>
      </c>
      <c r="P37" s="27">
        <v>0</v>
      </c>
      <c r="Q37" s="27">
        <f t="shared" si="16"/>
        <v>3721</v>
      </c>
      <c r="R37" s="27">
        <f>R38</f>
        <v>729</v>
      </c>
      <c r="S37" s="27">
        <f t="shared" ref="S37" si="30">S38</f>
        <v>737</v>
      </c>
      <c r="T37" s="27">
        <f t="shared" ref="T37" si="31">T38</f>
        <v>744</v>
      </c>
      <c r="U37" s="27">
        <f t="shared" ref="U37" si="32">U38</f>
        <v>752</v>
      </c>
      <c r="V37" s="27">
        <f t="shared" ref="V37" si="33">V38</f>
        <v>759</v>
      </c>
      <c r="W37" s="28">
        <v>0</v>
      </c>
    </row>
    <row r="38" spans="1:23" s="1" customFormat="1" ht="17.100000000000001" customHeight="1" x14ac:dyDescent="0.15">
      <c r="A38" s="30"/>
      <c r="B38" s="11"/>
      <c r="C38" s="11"/>
      <c r="D38" s="11"/>
      <c r="E38" s="70" t="s">
        <v>71</v>
      </c>
      <c r="F38" s="70" t="s">
        <v>1304</v>
      </c>
      <c r="G38" s="10"/>
      <c r="H38" s="65" t="s">
        <v>72</v>
      </c>
      <c r="I38" s="65" t="s">
        <v>73</v>
      </c>
      <c r="J38" s="65" t="s">
        <v>74</v>
      </c>
      <c r="K38" s="65" t="s">
        <v>75</v>
      </c>
      <c r="L38" s="65" t="s">
        <v>76</v>
      </c>
      <c r="M38" s="65" t="s">
        <v>77</v>
      </c>
      <c r="N38" s="25" t="s">
        <v>78</v>
      </c>
      <c r="O38" s="26">
        <f t="shared" si="8"/>
        <v>3721</v>
      </c>
      <c r="P38" s="27">
        <v>0</v>
      </c>
      <c r="Q38" s="27">
        <f t="shared" si="16"/>
        <v>3721</v>
      </c>
      <c r="R38" s="27">
        <f>R40</f>
        <v>729</v>
      </c>
      <c r="S38" s="27">
        <f t="shared" ref="S38:V38" si="34">S40</f>
        <v>737</v>
      </c>
      <c r="T38" s="27">
        <f t="shared" si="34"/>
        <v>744</v>
      </c>
      <c r="U38" s="27">
        <f t="shared" si="34"/>
        <v>752</v>
      </c>
      <c r="V38" s="27">
        <f t="shared" si="34"/>
        <v>759</v>
      </c>
      <c r="W38" s="28">
        <v>0</v>
      </c>
    </row>
    <row r="39" spans="1:23" s="1" customFormat="1" ht="17.100000000000001" customHeight="1" x14ac:dyDescent="0.15">
      <c r="A39" s="30"/>
      <c r="B39" s="11"/>
      <c r="C39" s="11"/>
      <c r="D39" s="11"/>
      <c r="E39" s="71"/>
      <c r="F39" s="71"/>
      <c r="G39" s="11"/>
      <c r="H39" s="66"/>
      <c r="I39" s="66"/>
      <c r="J39" s="66"/>
      <c r="K39" s="66"/>
      <c r="L39" s="66"/>
      <c r="M39" s="66"/>
      <c r="N39" s="25" t="s">
        <v>79</v>
      </c>
      <c r="O39" s="26">
        <f t="shared" si="8"/>
        <v>3721</v>
      </c>
      <c r="P39" s="27">
        <v>0</v>
      </c>
      <c r="Q39" s="27">
        <f t="shared" si="16"/>
        <v>3721</v>
      </c>
      <c r="R39" s="27">
        <f t="shared" ref="R39:V39" si="35">R38</f>
        <v>729</v>
      </c>
      <c r="S39" s="27">
        <f t="shared" si="35"/>
        <v>737</v>
      </c>
      <c r="T39" s="27">
        <f t="shared" si="35"/>
        <v>744</v>
      </c>
      <c r="U39" s="27">
        <f t="shared" si="35"/>
        <v>752</v>
      </c>
      <c r="V39" s="27">
        <f t="shared" si="35"/>
        <v>759</v>
      </c>
      <c r="W39" s="28">
        <v>0</v>
      </c>
    </row>
    <row r="40" spans="1:23" s="1" customFormat="1" ht="17.100000000000001" customHeight="1" x14ac:dyDescent="0.15">
      <c r="A40" s="30"/>
      <c r="B40" s="11"/>
      <c r="C40" s="11"/>
      <c r="D40" s="11"/>
      <c r="E40" s="72"/>
      <c r="F40" s="71"/>
      <c r="G40" s="11"/>
      <c r="H40" s="66"/>
      <c r="I40" s="66"/>
      <c r="J40" s="66"/>
      <c r="K40" s="66"/>
      <c r="L40" s="66"/>
      <c r="M40" s="66"/>
      <c r="N40" s="31" t="s">
        <v>80</v>
      </c>
      <c r="O40" s="26">
        <f t="shared" si="8"/>
        <v>3721</v>
      </c>
      <c r="P40" s="27">
        <v>0</v>
      </c>
      <c r="Q40" s="27">
        <f t="shared" si="16"/>
        <v>3721</v>
      </c>
      <c r="R40" s="27">
        <v>729</v>
      </c>
      <c r="S40" s="27">
        <v>737</v>
      </c>
      <c r="T40" s="27">
        <v>744</v>
      </c>
      <c r="U40" s="27">
        <v>752</v>
      </c>
      <c r="V40" s="27">
        <v>759</v>
      </c>
      <c r="W40" s="28">
        <v>0</v>
      </c>
    </row>
    <row r="41" spans="1:23" s="1" customFormat="1" ht="17.100000000000001" customHeight="1" x14ac:dyDescent="0.15">
      <c r="A41" s="30"/>
      <c r="B41" s="11"/>
      <c r="C41" s="68" t="s">
        <v>81</v>
      </c>
      <c r="D41" s="79"/>
      <c r="E41" s="79"/>
      <c r="F41" s="3"/>
      <c r="G41" s="3"/>
      <c r="H41" s="3"/>
      <c r="I41" s="3"/>
      <c r="J41" s="3"/>
      <c r="K41" s="3"/>
      <c r="L41" s="3"/>
      <c r="M41" s="3"/>
      <c r="N41" s="3"/>
      <c r="O41" s="32">
        <f t="shared" si="8"/>
        <v>5379</v>
      </c>
      <c r="P41" s="27">
        <v>0</v>
      </c>
      <c r="Q41" s="27">
        <f t="shared" si="16"/>
        <v>5379</v>
      </c>
      <c r="R41" s="27">
        <f>R42</f>
        <v>1254</v>
      </c>
      <c r="S41" s="27">
        <f t="shared" ref="S41:V41" si="36">S42</f>
        <v>932</v>
      </c>
      <c r="T41" s="27">
        <f t="shared" si="36"/>
        <v>987</v>
      </c>
      <c r="U41" s="27">
        <f t="shared" si="36"/>
        <v>1060</v>
      </c>
      <c r="V41" s="27">
        <f t="shared" si="36"/>
        <v>1146</v>
      </c>
      <c r="W41" s="28">
        <v>0</v>
      </c>
    </row>
    <row r="42" spans="1:23" s="1" customFormat="1" ht="17.100000000000001" customHeight="1" x14ac:dyDescent="0.15">
      <c r="A42" s="30"/>
      <c r="B42" s="11"/>
      <c r="C42" s="11"/>
      <c r="D42" s="68" t="s">
        <v>82</v>
      </c>
      <c r="E42" s="79"/>
      <c r="F42" s="3"/>
      <c r="G42" s="3"/>
      <c r="H42" s="3"/>
      <c r="I42" s="3"/>
      <c r="J42" s="3"/>
      <c r="K42" s="3"/>
      <c r="L42" s="3"/>
      <c r="M42" s="3"/>
      <c r="N42" s="3"/>
      <c r="O42" s="32">
        <f t="shared" si="8"/>
        <v>5379</v>
      </c>
      <c r="P42" s="27">
        <v>0</v>
      </c>
      <c r="Q42" s="32">
        <f t="shared" si="16"/>
        <v>5379</v>
      </c>
      <c r="R42" s="27">
        <f>R43+R46</f>
        <v>1254</v>
      </c>
      <c r="S42" s="27">
        <f t="shared" ref="S42:V42" si="37">S43+S46</f>
        <v>932</v>
      </c>
      <c r="T42" s="27">
        <f t="shared" si="37"/>
        <v>987</v>
      </c>
      <c r="U42" s="27">
        <f t="shared" si="37"/>
        <v>1060</v>
      </c>
      <c r="V42" s="27">
        <f t="shared" si="37"/>
        <v>1146</v>
      </c>
      <c r="W42" s="28">
        <v>0</v>
      </c>
    </row>
    <row r="43" spans="1:23" s="1" customFormat="1" ht="15.95" customHeight="1" x14ac:dyDescent="0.15">
      <c r="A43" s="30"/>
      <c r="B43" s="11"/>
      <c r="C43" s="11"/>
      <c r="D43" s="11"/>
      <c r="E43" s="70" t="s">
        <v>83</v>
      </c>
      <c r="F43" s="71" t="s">
        <v>1305</v>
      </c>
      <c r="G43" s="11"/>
      <c r="H43" s="66" t="s">
        <v>84</v>
      </c>
      <c r="I43" s="66" t="s">
        <v>85</v>
      </c>
      <c r="J43" s="66" t="s">
        <v>86</v>
      </c>
      <c r="K43" s="66" t="s">
        <v>87</v>
      </c>
      <c r="L43" s="66" t="s">
        <v>88</v>
      </c>
      <c r="M43" s="66" t="s">
        <v>89</v>
      </c>
      <c r="N43" s="33" t="s">
        <v>90</v>
      </c>
      <c r="O43" s="26">
        <f t="shared" si="8"/>
        <v>2985</v>
      </c>
      <c r="P43" s="27">
        <v>0</v>
      </c>
      <c r="Q43" s="27">
        <f t="shared" si="16"/>
        <v>2985</v>
      </c>
      <c r="R43" s="27">
        <f>R45</f>
        <v>785</v>
      </c>
      <c r="S43" s="27">
        <f t="shared" ref="S43:V43" si="38">S45</f>
        <v>458</v>
      </c>
      <c r="T43" s="27">
        <f t="shared" si="38"/>
        <v>508</v>
      </c>
      <c r="U43" s="27">
        <f t="shared" si="38"/>
        <v>577</v>
      </c>
      <c r="V43" s="27">
        <f t="shared" si="38"/>
        <v>657</v>
      </c>
      <c r="W43" s="28">
        <v>0</v>
      </c>
    </row>
    <row r="44" spans="1:23" s="1" customFormat="1" ht="15.95" customHeight="1" x14ac:dyDescent="0.15">
      <c r="A44" s="30"/>
      <c r="B44" s="11"/>
      <c r="C44" s="11"/>
      <c r="D44" s="11"/>
      <c r="E44" s="71"/>
      <c r="F44" s="71"/>
      <c r="G44" s="11"/>
      <c r="H44" s="66"/>
      <c r="I44" s="66"/>
      <c r="J44" s="66"/>
      <c r="K44" s="66"/>
      <c r="L44" s="66"/>
      <c r="M44" s="66"/>
      <c r="N44" s="25" t="s">
        <v>91</v>
      </c>
      <c r="O44" s="26">
        <f t="shared" si="8"/>
        <v>2985</v>
      </c>
      <c r="P44" s="27">
        <v>0</v>
      </c>
      <c r="Q44" s="27">
        <f t="shared" si="16"/>
        <v>2985</v>
      </c>
      <c r="R44" s="27">
        <f t="shared" ref="R44:V44" si="39">R43</f>
        <v>785</v>
      </c>
      <c r="S44" s="27">
        <f t="shared" si="39"/>
        <v>458</v>
      </c>
      <c r="T44" s="27">
        <f t="shared" si="39"/>
        <v>508</v>
      </c>
      <c r="U44" s="27">
        <f t="shared" si="39"/>
        <v>577</v>
      </c>
      <c r="V44" s="27">
        <f t="shared" si="39"/>
        <v>657</v>
      </c>
      <c r="W44" s="28">
        <v>0</v>
      </c>
    </row>
    <row r="45" spans="1:23" s="1" customFormat="1" ht="15.95" customHeight="1" x14ac:dyDescent="0.15">
      <c r="A45" s="30"/>
      <c r="B45" s="11"/>
      <c r="C45" s="11"/>
      <c r="D45" s="11"/>
      <c r="E45" s="72"/>
      <c r="F45" s="72"/>
      <c r="G45" s="12"/>
      <c r="H45" s="67"/>
      <c r="I45" s="67"/>
      <c r="J45" s="67"/>
      <c r="K45" s="67"/>
      <c r="L45" s="67"/>
      <c r="M45" s="67"/>
      <c r="N45" s="25" t="s">
        <v>92</v>
      </c>
      <c r="O45" s="26">
        <f t="shared" si="8"/>
        <v>2985</v>
      </c>
      <c r="P45" s="27">
        <v>0</v>
      </c>
      <c r="Q45" s="27">
        <f t="shared" si="16"/>
        <v>2985</v>
      </c>
      <c r="R45" s="27">
        <v>785</v>
      </c>
      <c r="S45" s="27">
        <v>458</v>
      </c>
      <c r="T45" s="27">
        <v>508</v>
      </c>
      <c r="U45" s="27">
        <v>577</v>
      </c>
      <c r="V45" s="27">
        <v>657</v>
      </c>
      <c r="W45" s="28">
        <v>0</v>
      </c>
    </row>
    <row r="46" spans="1:23" s="1" customFormat="1" ht="15.95" customHeight="1" x14ac:dyDescent="0.15">
      <c r="A46" s="30"/>
      <c r="B46" s="11"/>
      <c r="C46" s="11"/>
      <c r="D46" s="11"/>
      <c r="E46" s="70" t="s">
        <v>93</v>
      </c>
      <c r="F46" s="70" t="s">
        <v>1405</v>
      </c>
      <c r="G46" s="10"/>
      <c r="H46" s="65" t="s">
        <v>94</v>
      </c>
      <c r="I46" s="65" t="s">
        <v>95</v>
      </c>
      <c r="J46" s="65" t="s">
        <v>96</v>
      </c>
      <c r="K46" s="65" t="s">
        <v>97</v>
      </c>
      <c r="L46" s="65" t="s">
        <v>98</v>
      </c>
      <c r="M46" s="65" t="s">
        <v>99</v>
      </c>
      <c r="N46" s="25" t="s">
        <v>100</v>
      </c>
      <c r="O46" s="26">
        <f t="shared" si="8"/>
        <v>2394</v>
      </c>
      <c r="P46" s="27">
        <v>0</v>
      </c>
      <c r="Q46" s="27">
        <f t="shared" si="16"/>
        <v>2394</v>
      </c>
      <c r="R46" s="27">
        <f>R48</f>
        <v>469</v>
      </c>
      <c r="S46" s="27">
        <f t="shared" ref="S46:V46" si="40">S48</f>
        <v>474</v>
      </c>
      <c r="T46" s="27">
        <f t="shared" si="40"/>
        <v>479</v>
      </c>
      <c r="U46" s="27">
        <f t="shared" si="40"/>
        <v>483</v>
      </c>
      <c r="V46" s="27">
        <f t="shared" si="40"/>
        <v>489</v>
      </c>
      <c r="W46" s="28">
        <v>0</v>
      </c>
    </row>
    <row r="47" spans="1:23" s="1" customFormat="1" ht="15.95" customHeight="1" x14ac:dyDescent="0.15">
      <c r="A47" s="30"/>
      <c r="B47" s="11"/>
      <c r="C47" s="11"/>
      <c r="D47" s="11"/>
      <c r="E47" s="71"/>
      <c r="F47" s="71"/>
      <c r="G47" s="11"/>
      <c r="H47" s="66"/>
      <c r="I47" s="66"/>
      <c r="J47" s="66"/>
      <c r="K47" s="66"/>
      <c r="L47" s="66"/>
      <c r="M47" s="66"/>
      <c r="N47" s="25" t="s">
        <v>101</v>
      </c>
      <c r="O47" s="26">
        <f t="shared" si="8"/>
        <v>2394</v>
      </c>
      <c r="P47" s="27">
        <v>0</v>
      </c>
      <c r="Q47" s="27">
        <f t="shared" si="16"/>
        <v>2394</v>
      </c>
      <c r="R47" s="27">
        <f t="shared" ref="R47:V47" si="41">R46</f>
        <v>469</v>
      </c>
      <c r="S47" s="27">
        <f t="shared" si="41"/>
        <v>474</v>
      </c>
      <c r="T47" s="27">
        <f t="shared" si="41"/>
        <v>479</v>
      </c>
      <c r="U47" s="27">
        <f t="shared" si="41"/>
        <v>483</v>
      </c>
      <c r="V47" s="27">
        <f t="shared" si="41"/>
        <v>489</v>
      </c>
      <c r="W47" s="28">
        <v>0</v>
      </c>
    </row>
    <row r="48" spans="1:23" s="1" customFormat="1" ht="15.95" customHeight="1" x14ac:dyDescent="0.15">
      <c r="A48" s="30"/>
      <c r="B48" s="11"/>
      <c r="C48" s="11"/>
      <c r="D48" s="11"/>
      <c r="E48" s="72"/>
      <c r="F48" s="71"/>
      <c r="G48" s="11"/>
      <c r="H48" s="66"/>
      <c r="I48" s="66"/>
      <c r="J48" s="66"/>
      <c r="K48" s="66"/>
      <c r="L48" s="66"/>
      <c r="M48" s="66"/>
      <c r="N48" s="25" t="s">
        <v>102</v>
      </c>
      <c r="O48" s="26">
        <f t="shared" si="8"/>
        <v>2394</v>
      </c>
      <c r="P48" s="27">
        <v>0</v>
      </c>
      <c r="Q48" s="27">
        <f t="shared" si="16"/>
        <v>2394</v>
      </c>
      <c r="R48" s="27">
        <v>469</v>
      </c>
      <c r="S48" s="27">
        <v>474</v>
      </c>
      <c r="T48" s="27">
        <v>479</v>
      </c>
      <c r="U48" s="27">
        <v>483</v>
      </c>
      <c r="V48" s="27">
        <v>489</v>
      </c>
      <c r="W48" s="28">
        <v>0</v>
      </c>
    </row>
    <row r="49" spans="1:23" s="1" customFormat="1" ht="17.100000000000001" customHeight="1" x14ac:dyDescent="0.15">
      <c r="A49" s="100" t="s">
        <v>103</v>
      </c>
      <c r="B49" s="101"/>
      <c r="C49" s="101"/>
      <c r="D49" s="101"/>
      <c r="E49" s="101"/>
      <c r="F49" s="3"/>
      <c r="G49" s="3"/>
      <c r="H49" s="3"/>
      <c r="I49" s="3"/>
      <c r="J49" s="3"/>
      <c r="K49" s="3"/>
      <c r="L49" s="34"/>
      <c r="M49" s="3"/>
      <c r="N49" s="29"/>
      <c r="O49" s="26">
        <f t="shared" si="8"/>
        <v>44377</v>
      </c>
      <c r="P49" s="27">
        <v>0</v>
      </c>
      <c r="Q49" s="27">
        <f t="shared" si="16"/>
        <v>44377</v>
      </c>
      <c r="R49" s="27">
        <f>R50</f>
        <v>3360</v>
      </c>
      <c r="S49" s="27">
        <f t="shared" ref="S49:V49" si="42">S50</f>
        <v>10662</v>
      </c>
      <c r="T49" s="27">
        <f t="shared" si="42"/>
        <v>15675</v>
      </c>
      <c r="U49" s="27">
        <f t="shared" si="42"/>
        <v>10689</v>
      </c>
      <c r="V49" s="27">
        <f t="shared" si="42"/>
        <v>3991</v>
      </c>
      <c r="W49" s="28">
        <v>0</v>
      </c>
    </row>
    <row r="50" spans="1:23" s="1" customFormat="1" ht="17.100000000000001" customHeight="1" x14ac:dyDescent="0.15">
      <c r="A50" s="30"/>
      <c r="B50" s="68" t="s">
        <v>104</v>
      </c>
      <c r="C50" s="79"/>
      <c r="D50" s="79"/>
      <c r="E50" s="79"/>
      <c r="F50" s="3"/>
      <c r="G50" s="3"/>
      <c r="H50" s="3"/>
      <c r="I50" s="3"/>
      <c r="J50" s="3"/>
      <c r="K50" s="3"/>
      <c r="L50" s="34"/>
      <c r="M50" s="3"/>
      <c r="N50" s="29"/>
      <c r="O50" s="26">
        <f t="shared" si="8"/>
        <v>44377</v>
      </c>
      <c r="P50" s="27">
        <v>0</v>
      </c>
      <c r="Q50" s="27">
        <f t="shared" si="16"/>
        <v>44377</v>
      </c>
      <c r="R50" s="27">
        <f>R51</f>
        <v>3360</v>
      </c>
      <c r="S50" s="27">
        <f t="shared" ref="S50:V50" si="43">S51</f>
        <v>10662</v>
      </c>
      <c r="T50" s="27">
        <f t="shared" si="43"/>
        <v>15675</v>
      </c>
      <c r="U50" s="27">
        <f t="shared" si="43"/>
        <v>10689</v>
      </c>
      <c r="V50" s="27">
        <f t="shared" si="43"/>
        <v>3991</v>
      </c>
      <c r="W50" s="28">
        <v>0</v>
      </c>
    </row>
    <row r="51" spans="1:23" s="1" customFormat="1" ht="17.100000000000001" customHeight="1" x14ac:dyDescent="0.15">
      <c r="A51" s="30"/>
      <c r="B51" s="11"/>
      <c r="C51" s="68" t="s">
        <v>105</v>
      </c>
      <c r="D51" s="79"/>
      <c r="E51" s="79"/>
      <c r="F51" s="3"/>
      <c r="G51" s="3"/>
      <c r="H51" s="3"/>
      <c r="I51" s="3"/>
      <c r="J51" s="3"/>
      <c r="K51" s="3"/>
      <c r="L51" s="34"/>
      <c r="M51" s="3"/>
      <c r="N51" s="29"/>
      <c r="O51" s="26">
        <f t="shared" si="8"/>
        <v>44377</v>
      </c>
      <c r="P51" s="26">
        <f t="shared" ref="P51:V51" si="44">P52+P56</f>
        <v>0</v>
      </c>
      <c r="Q51" s="26">
        <f t="shared" si="16"/>
        <v>44377</v>
      </c>
      <c r="R51" s="26">
        <f t="shared" si="44"/>
        <v>3360</v>
      </c>
      <c r="S51" s="26">
        <f t="shared" si="44"/>
        <v>10662</v>
      </c>
      <c r="T51" s="26">
        <f t="shared" si="44"/>
        <v>15675</v>
      </c>
      <c r="U51" s="26">
        <f t="shared" si="44"/>
        <v>10689</v>
      </c>
      <c r="V51" s="26">
        <f t="shared" si="44"/>
        <v>3991</v>
      </c>
      <c r="W51" s="28">
        <v>0</v>
      </c>
    </row>
    <row r="52" spans="1:23" s="1" customFormat="1" ht="17.100000000000001" customHeight="1" x14ac:dyDescent="0.15">
      <c r="A52" s="30"/>
      <c r="B52" s="11"/>
      <c r="C52" s="11"/>
      <c r="D52" s="68" t="s">
        <v>106</v>
      </c>
      <c r="E52" s="79"/>
      <c r="F52" s="3"/>
      <c r="G52" s="3"/>
      <c r="H52" s="3"/>
      <c r="I52" s="3"/>
      <c r="J52" s="3"/>
      <c r="K52" s="3"/>
      <c r="L52" s="34"/>
      <c r="M52" s="3"/>
      <c r="N52" s="29"/>
      <c r="O52" s="26">
        <f t="shared" si="8"/>
        <v>3377</v>
      </c>
      <c r="P52" s="27">
        <v>0</v>
      </c>
      <c r="Q52" s="27">
        <f t="shared" si="16"/>
        <v>3377</v>
      </c>
      <c r="R52" s="27">
        <f>R53</f>
        <v>649</v>
      </c>
      <c r="S52" s="27">
        <f t="shared" ref="S52" si="45">S53</f>
        <v>662</v>
      </c>
      <c r="T52" s="27">
        <f t="shared" ref="T52" si="46">T53</f>
        <v>675</v>
      </c>
      <c r="U52" s="27">
        <f t="shared" ref="U52" si="47">U53</f>
        <v>689</v>
      </c>
      <c r="V52" s="27">
        <f t="shared" ref="V52" si="48">V53</f>
        <v>702</v>
      </c>
      <c r="W52" s="28">
        <v>0</v>
      </c>
    </row>
    <row r="53" spans="1:23" s="1" customFormat="1" ht="17.100000000000001" customHeight="1" x14ac:dyDescent="0.15">
      <c r="A53" s="30"/>
      <c r="B53" s="11"/>
      <c r="C53" s="11"/>
      <c r="D53" s="11"/>
      <c r="E53" s="70" t="s">
        <v>107</v>
      </c>
      <c r="F53" s="71" t="s">
        <v>1406</v>
      </c>
      <c r="G53" s="11"/>
      <c r="H53" s="66" t="s">
        <v>108</v>
      </c>
      <c r="I53" s="66" t="s">
        <v>109</v>
      </c>
      <c r="J53" s="66" t="s">
        <v>110</v>
      </c>
      <c r="K53" s="66" t="s">
        <v>111</v>
      </c>
      <c r="L53" s="108" t="s">
        <v>112</v>
      </c>
      <c r="M53" s="110" t="s">
        <v>113</v>
      </c>
      <c r="N53" s="35" t="s">
        <v>114</v>
      </c>
      <c r="O53" s="26">
        <f t="shared" si="8"/>
        <v>3377</v>
      </c>
      <c r="P53" s="27">
        <v>0</v>
      </c>
      <c r="Q53" s="27">
        <f t="shared" si="16"/>
        <v>3377</v>
      </c>
      <c r="R53" s="27">
        <f>R55</f>
        <v>649</v>
      </c>
      <c r="S53" s="27">
        <f t="shared" ref="S53:V53" si="49">S55</f>
        <v>662</v>
      </c>
      <c r="T53" s="27">
        <f t="shared" si="49"/>
        <v>675</v>
      </c>
      <c r="U53" s="27">
        <f t="shared" si="49"/>
        <v>689</v>
      </c>
      <c r="V53" s="27">
        <f t="shared" si="49"/>
        <v>702</v>
      </c>
      <c r="W53" s="28">
        <v>0</v>
      </c>
    </row>
    <row r="54" spans="1:23" s="1" customFormat="1" ht="17.100000000000001" customHeight="1" x14ac:dyDescent="0.15">
      <c r="A54" s="30"/>
      <c r="B54" s="11"/>
      <c r="C54" s="11"/>
      <c r="D54" s="11"/>
      <c r="E54" s="71"/>
      <c r="F54" s="71"/>
      <c r="G54" s="11"/>
      <c r="H54" s="66"/>
      <c r="I54" s="66"/>
      <c r="J54" s="66"/>
      <c r="K54" s="66"/>
      <c r="L54" s="108"/>
      <c r="M54" s="110"/>
      <c r="N54" s="35" t="s">
        <v>115</v>
      </c>
      <c r="O54" s="26">
        <f t="shared" si="8"/>
        <v>3377</v>
      </c>
      <c r="P54" s="27">
        <v>0</v>
      </c>
      <c r="Q54" s="27">
        <f t="shared" si="16"/>
        <v>3377</v>
      </c>
      <c r="R54" s="27">
        <f t="shared" ref="R54:V54" si="50">R53</f>
        <v>649</v>
      </c>
      <c r="S54" s="27">
        <f t="shared" si="50"/>
        <v>662</v>
      </c>
      <c r="T54" s="27">
        <f t="shared" si="50"/>
        <v>675</v>
      </c>
      <c r="U54" s="27">
        <f t="shared" si="50"/>
        <v>689</v>
      </c>
      <c r="V54" s="27">
        <f t="shared" si="50"/>
        <v>702</v>
      </c>
      <c r="W54" s="28">
        <v>0</v>
      </c>
    </row>
    <row r="55" spans="1:23" s="1" customFormat="1" ht="17.100000000000001" customHeight="1" x14ac:dyDescent="0.15">
      <c r="A55" s="30"/>
      <c r="B55" s="11"/>
      <c r="C55" s="11"/>
      <c r="D55" s="11"/>
      <c r="E55" s="72"/>
      <c r="F55" s="72"/>
      <c r="G55" s="12"/>
      <c r="H55" s="67"/>
      <c r="I55" s="67"/>
      <c r="J55" s="67"/>
      <c r="K55" s="67"/>
      <c r="L55" s="109"/>
      <c r="M55" s="110"/>
      <c r="N55" s="35" t="s">
        <v>116</v>
      </c>
      <c r="O55" s="26">
        <f t="shared" si="8"/>
        <v>3377</v>
      </c>
      <c r="P55" s="27">
        <v>0</v>
      </c>
      <c r="Q55" s="27">
        <f t="shared" si="16"/>
        <v>3377</v>
      </c>
      <c r="R55" s="27">
        <v>649</v>
      </c>
      <c r="S55" s="27">
        <v>662</v>
      </c>
      <c r="T55" s="27">
        <v>675</v>
      </c>
      <c r="U55" s="27">
        <v>689</v>
      </c>
      <c r="V55" s="27">
        <v>702</v>
      </c>
      <c r="W55" s="28">
        <v>0</v>
      </c>
    </row>
    <row r="56" spans="1:23" s="1" customFormat="1" ht="17.100000000000001" customHeight="1" x14ac:dyDescent="0.15">
      <c r="A56" s="30"/>
      <c r="B56" s="11"/>
      <c r="C56" s="11"/>
      <c r="D56" s="68" t="s">
        <v>117</v>
      </c>
      <c r="E56" s="69"/>
      <c r="F56" s="13"/>
      <c r="G56" s="13"/>
      <c r="H56" s="13"/>
      <c r="I56" s="13"/>
      <c r="J56" s="13"/>
      <c r="K56" s="13"/>
      <c r="L56" s="13"/>
      <c r="M56" s="12"/>
      <c r="N56" s="13"/>
      <c r="O56" s="26">
        <f t="shared" si="8"/>
        <v>41000</v>
      </c>
      <c r="P56" s="27">
        <v>0</v>
      </c>
      <c r="Q56" s="27">
        <f t="shared" si="16"/>
        <v>41000</v>
      </c>
      <c r="R56" s="27">
        <f>R57</f>
        <v>2711</v>
      </c>
      <c r="S56" s="27">
        <f t="shared" ref="S56" si="51">S57</f>
        <v>10000</v>
      </c>
      <c r="T56" s="27">
        <f t="shared" ref="T56" si="52">T57</f>
        <v>15000</v>
      </c>
      <c r="U56" s="27">
        <f t="shared" ref="U56" si="53">U57</f>
        <v>10000</v>
      </c>
      <c r="V56" s="27">
        <f t="shared" ref="V56" si="54">V57</f>
        <v>3289</v>
      </c>
      <c r="W56" s="28">
        <v>0</v>
      </c>
    </row>
    <row r="57" spans="1:23" s="1" customFormat="1" ht="15.95" customHeight="1" x14ac:dyDescent="0.15">
      <c r="A57" s="30"/>
      <c r="B57" s="11"/>
      <c r="C57" s="11"/>
      <c r="D57" s="11"/>
      <c r="E57" s="70" t="s">
        <v>1306</v>
      </c>
      <c r="F57" s="70" t="s">
        <v>1407</v>
      </c>
      <c r="G57" s="65" t="s">
        <v>1313</v>
      </c>
      <c r="H57" s="65" t="s">
        <v>118</v>
      </c>
      <c r="I57" s="65" t="s">
        <v>119</v>
      </c>
      <c r="J57" s="65" t="s">
        <v>120</v>
      </c>
      <c r="K57" s="65" t="s">
        <v>121</v>
      </c>
      <c r="L57" s="65" t="s">
        <v>122</v>
      </c>
      <c r="M57" s="65" t="s">
        <v>123</v>
      </c>
      <c r="N57" s="25" t="s">
        <v>124</v>
      </c>
      <c r="O57" s="26">
        <f t="shared" si="8"/>
        <v>41000</v>
      </c>
      <c r="P57" s="27">
        <v>0</v>
      </c>
      <c r="Q57" s="27">
        <f t="shared" si="16"/>
        <v>41000</v>
      </c>
      <c r="R57" s="27">
        <f>R59+R60+R61</f>
        <v>2711</v>
      </c>
      <c r="S57" s="27">
        <f t="shared" ref="S57:V57" si="55">S59+S60+S61</f>
        <v>10000</v>
      </c>
      <c r="T57" s="27">
        <f t="shared" si="55"/>
        <v>15000</v>
      </c>
      <c r="U57" s="27">
        <f t="shared" si="55"/>
        <v>10000</v>
      </c>
      <c r="V57" s="27">
        <f t="shared" si="55"/>
        <v>3289</v>
      </c>
      <c r="W57" s="28">
        <v>0</v>
      </c>
    </row>
    <row r="58" spans="1:23" s="1" customFormat="1" ht="15.95" customHeight="1" x14ac:dyDescent="0.15">
      <c r="A58" s="30"/>
      <c r="B58" s="11"/>
      <c r="C58" s="11"/>
      <c r="D58" s="11"/>
      <c r="E58" s="71"/>
      <c r="F58" s="71"/>
      <c r="G58" s="66"/>
      <c r="H58" s="66"/>
      <c r="I58" s="66"/>
      <c r="J58" s="66"/>
      <c r="K58" s="66"/>
      <c r="L58" s="66"/>
      <c r="M58" s="66"/>
      <c r="N58" s="25" t="s">
        <v>125</v>
      </c>
      <c r="O58" s="26">
        <f t="shared" si="8"/>
        <v>41000</v>
      </c>
      <c r="P58" s="27">
        <v>0</v>
      </c>
      <c r="Q58" s="27">
        <f t="shared" si="16"/>
        <v>41000</v>
      </c>
      <c r="R58" s="27">
        <f t="shared" ref="R58:V58" si="56">R57</f>
        <v>2711</v>
      </c>
      <c r="S58" s="27">
        <f t="shared" si="56"/>
        <v>10000</v>
      </c>
      <c r="T58" s="27">
        <f t="shared" si="56"/>
        <v>15000</v>
      </c>
      <c r="U58" s="27">
        <f t="shared" si="56"/>
        <v>10000</v>
      </c>
      <c r="V58" s="27">
        <f t="shared" si="56"/>
        <v>3289</v>
      </c>
      <c r="W58" s="28">
        <v>0</v>
      </c>
    </row>
    <row r="59" spans="1:23" s="1" customFormat="1" ht="15.95" customHeight="1" x14ac:dyDescent="0.15">
      <c r="A59" s="30"/>
      <c r="B59" s="11"/>
      <c r="C59" s="11"/>
      <c r="D59" s="11"/>
      <c r="E59" s="71"/>
      <c r="F59" s="71"/>
      <c r="G59" s="66"/>
      <c r="H59" s="66"/>
      <c r="I59" s="66"/>
      <c r="J59" s="66"/>
      <c r="K59" s="66"/>
      <c r="L59" s="66"/>
      <c r="M59" s="66"/>
      <c r="N59" s="25" t="s">
        <v>126</v>
      </c>
      <c r="O59" s="26">
        <f t="shared" si="8"/>
        <v>20500</v>
      </c>
      <c r="P59" s="27">
        <v>0</v>
      </c>
      <c r="Q59" s="27">
        <f t="shared" si="16"/>
        <v>20500</v>
      </c>
      <c r="R59" s="27">
        <v>1355</v>
      </c>
      <c r="S59" s="27">
        <v>5000</v>
      </c>
      <c r="T59" s="27">
        <v>7500</v>
      </c>
      <c r="U59" s="27">
        <v>5000</v>
      </c>
      <c r="V59" s="27">
        <v>1645</v>
      </c>
      <c r="W59" s="28">
        <v>0</v>
      </c>
    </row>
    <row r="60" spans="1:23" s="1" customFormat="1" ht="15.95" customHeight="1" x14ac:dyDescent="0.15">
      <c r="A60" s="30"/>
      <c r="B60" s="11"/>
      <c r="C60" s="11"/>
      <c r="D60" s="11"/>
      <c r="E60" s="71"/>
      <c r="F60" s="71"/>
      <c r="G60" s="66"/>
      <c r="H60" s="66"/>
      <c r="I60" s="66"/>
      <c r="J60" s="66"/>
      <c r="K60" s="66"/>
      <c r="L60" s="66"/>
      <c r="M60" s="66"/>
      <c r="N60" s="25" t="s">
        <v>127</v>
      </c>
      <c r="O60" s="26">
        <f t="shared" si="8"/>
        <v>10250</v>
      </c>
      <c r="P60" s="27">
        <v>0</v>
      </c>
      <c r="Q60" s="27">
        <f t="shared" si="16"/>
        <v>10250</v>
      </c>
      <c r="R60" s="27">
        <v>678</v>
      </c>
      <c r="S60" s="27">
        <v>2500</v>
      </c>
      <c r="T60" s="27">
        <v>3750</v>
      </c>
      <c r="U60" s="27">
        <v>2500</v>
      </c>
      <c r="V60" s="27">
        <v>822</v>
      </c>
      <c r="W60" s="28">
        <v>0</v>
      </c>
    </row>
    <row r="61" spans="1:23" s="1" customFormat="1" ht="15.95" customHeight="1" x14ac:dyDescent="0.15">
      <c r="A61" s="30"/>
      <c r="B61" s="11"/>
      <c r="C61" s="11"/>
      <c r="D61" s="11"/>
      <c r="E61" s="72"/>
      <c r="F61" s="71"/>
      <c r="G61" s="66"/>
      <c r="H61" s="66"/>
      <c r="I61" s="66"/>
      <c r="J61" s="66"/>
      <c r="K61" s="66"/>
      <c r="L61" s="66"/>
      <c r="M61" s="66"/>
      <c r="N61" s="25" t="s">
        <v>128</v>
      </c>
      <c r="O61" s="26">
        <f t="shared" si="8"/>
        <v>10250</v>
      </c>
      <c r="P61" s="27">
        <v>0</v>
      </c>
      <c r="Q61" s="27">
        <f t="shared" si="16"/>
        <v>10250</v>
      </c>
      <c r="R61" s="27">
        <v>678</v>
      </c>
      <c r="S61" s="27">
        <v>2500</v>
      </c>
      <c r="T61" s="27">
        <v>3750</v>
      </c>
      <c r="U61" s="27">
        <v>2500</v>
      </c>
      <c r="V61" s="27">
        <v>822</v>
      </c>
      <c r="W61" s="28">
        <v>0</v>
      </c>
    </row>
    <row r="62" spans="1:23" s="1" customFormat="1" ht="17.100000000000001" customHeight="1" x14ac:dyDescent="0.15">
      <c r="A62" s="100" t="s">
        <v>129</v>
      </c>
      <c r="B62" s="101"/>
      <c r="C62" s="101"/>
      <c r="D62" s="101"/>
      <c r="E62" s="101"/>
      <c r="F62" s="3"/>
      <c r="G62" s="3"/>
      <c r="H62" s="3"/>
      <c r="I62" s="3"/>
      <c r="J62" s="3"/>
      <c r="K62" s="3"/>
      <c r="L62" s="3"/>
      <c r="M62" s="3"/>
      <c r="N62" s="29"/>
      <c r="O62" s="26">
        <f t="shared" si="8"/>
        <v>22061</v>
      </c>
      <c r="P62" s="27">
        <v>12100</v>
      </c>
      <c r="Q62" s="27">
        <f t="shared" si="16"/>
        <v>9961</v>
      </c>
      <c r="R62" s="27">
        <f>R63</f>
        <v>5839</v>
      </c>
      <c r="S62" s="27">
        <f t="shared" ref="S62:V62" si="57">S63</f>
        <v>985</v>
      </c>
      <c r="T62" s="27">
        <f t="shared" si="57"/>
        <v>1015</v>
      </c>
      <c r="U62" s="27">
        <f t="shared" si="57"/>
        <v>1045</v>
      </c>
      <c r="V62" s="27">
        <f t="shared" si="57"/>
        <v>1077</v>
      </c>
      <c r="W62" s="28">
        <v>0</v>
      </c>
    </row>
    <row r="63" spans="1:23" s="1" customFormat="1" ht="17.100000000000001" customHeight="1" x14ac:dyDescent="0.15">
      <c r="A63" s="30"/>
      <c r="B63" s="68" t="s">
        <v>130</v>
      </c>
      <c r="C63" s="79"/>
      <c r="D63" s="79"/>
      <c r="E63" s="79"/>
      <c r="F63" s="3"/>
      <c r="G63" s="3"/>
      <c r="H63" s="3"/>
      <c r="I63" s="3"/>
      <c r="J63" s="3"/>
      <c r="K63" s="3"/>
      <c r="L63" s="3"/>
      <c r="M63" s="3"/>
      <c r="N63" s="29"/>
      <c r="O63" s="26">
        <f t="shared" si="8"/>
        <v>22061</v>
      </c>
      <c r="P63" s="27">
        <v>12100</v>
      </c>
      <c r="Q63" s="27">
        <f t="shared" si="16"/>
        <v>9961</v>
      </c>
      <c r="R63" s="27">
        <f>R64</f>
        <v>5839</v>
      </c>
      <c r="S63" s="27">
        <f t="shared" ref="S63:V63" si="58">S64</f>
        <v>985</v>
      </c>
      <c r="T63" s="27">
        <f t="shared" si="58"/>
        <v>1015</v>
      </c>
      <c r="U63" s="27">
        <f t="shared" si="58"/>
        <v>1045</v>
      </c>
      <c r="V63" s="27">
        <f t="shared" si="58"/>
        <v>1077</v>
      </c>
      <c r="W63" s="28">
        <v>0</v>
      </c>
    </row>
    <row r="64" spans="1:23" s="1" customFormat="1" ht="17.100000000000001" customHeight="1" x14ac:dyDescent="0.15">
      <c r="A64" s="30"/>
      <c r="B64" s="11"/>
      <c r="C64" s="68" t="s">
        <v>131</v>
      </c>
      <c r="D64" s="79"/>
      <c r="E64" s="79"/>
      <c r="F64" s="3"/>
      <c r="G64" s="3"/>
      <c r="H64" s="3"/>
      <c r="I64" s="3"/>
      <c r="J64" s="3"/>
      <c r="K64" s="3"/>
      <c r="L64" s="3"/>
      <c r="M64" s="3"/>
      <c r="N64" s="29"/>
      <c r="O64" s="26">
        <f t="shared" si="8"/>
        <v>22061</v>
      </c>
      <c r="P64" s="27">
        <v>12100</v>
      </c>
      <c r="Q64" s="27">
        <f t="shared" si="16"/>
        <v>9961</v>
      </c>
      <c r="R64" s="27">
        <f>R65+R69</f>
        <v>5839</v>
      </c>
      <c r="S64" s="27">
        <f t="shared" ref="S64:V64" si="59">S65+S69</f>
        <v>985</v>
      </c>
      <c r="T64" s="27">
        <f t="shared" si="59"/>
        <v>1015</v>
      </c>
      <c r="U64" s="27">
        <f t="shared" si="59"/>
        <v>1045</v>
      </c>
      <c r="V64" s="27">
        <f t="shared" si="59"/>
        <v>1077</v>
      </c>
      <c r="W64" s="28">
        <v>0</v>
      </c>
    </row>
    <row r="65" spans="1:23" s="1" customFormat="1" ht="23.25" customHeight="1" x14ac:dyDescent="0.15">
      <c r="A65" s="30"/>
      <c r="B65" s="11"/>
      <c r="C65" s="11"/>
      <c r="D65" s="68" t="s">
        <v>1308</v>
      </c>
      <c r="E65" s="79"/>
      <c r="F65" s="3"/>
      <c r="G65" s="3"/>
      <c r="H65" s="3"/>
      <c r="I65" s="3"/>
      <c r="J65" s="3"/>
      <c r="K65" s="3"/>
      <c r="L65" s="3"/>
      <c r="M65" s="3"/>
      <c r="N65" s="29"/>
      <c r="O65" s="26">
        <f t="shared" si="8"/>
        <v>5078</v>
      </c>
      <c r="P65" s="27">
        <v>0</v>
      </c>
      <c r="Q65" s="27">
        <f t="shared" si="16"/>
        <v>5078</v>
      </c>
      <c r="R65" s="27">
        <f>R66</f>
        <v>956</v>
      </c>
      <c r="S65" s="27">
        <f t="shared" ref="S65" si="60">S66</f>
        <v>985</v>
      </c>
      <c r="T65" s="27">
        <f t="shared" ref="T65" si="61">T66</f>
        <v>1015</v>
      </c>
      <c r="U65" s="27">
        <f t="shared" ref="U65" si="62">U66</f>
        <v>1045</v>
      </c>
      <c r="V65" s="27">
        <f t="shared" ref="V65" si="63">V66</f>
        <v>1077</v>
      </c>
      <c r="W65" s="28">
        <v>0</v>
      </c>
    </row>
    <row r="66" spans="1:23" s="1" customFormat="1" ht="17.100000000000001" customHeight="1" x14ac:dyDescent="0.15">
      <c r="A66" s="30"/>
      <c r="B66" s="11"/>
      <c r="C66" s="11"/>
      <c r="D66" s="11"/>
      <c r="E66" s="70" t="s">
        <v>132</v>
      </c>
      <c r="F66" s="71" t="s">
        <v>1477</v>
      </c>
      <c r="G66" s="11"/>
      <c r="H66" s="66" t="s">
        <v>133</v>
      </c>
      <c r="I66" s="66" t="s">
        <v>134</v>
      </c>
      <c r="J66" s="66" t="s">
        <v>135</v>
      </c>
      <c r="K66" s="66" t="s">
        <v>136</v>
      </c>
      <c r="L66" s="66" t="s">
        <v>137</v>
      </c>
      <c r="M66" s="66" t="s">
        <v>138</v>
      </c>
      <c r="N66" s="25" t="s">
        <v>139</v>
      </c>
      <c r="O66" s="26">
        <f t="shared" si="8"/>
        <v>5078</v>
      </c>
      <c r="P66" s="27">
        <v>0</v>
      </c>
      <c r="Q66" s="27">
        <f t="shared" si="16"/>
        <v>5078</v>
      </c>
      <c r="R66" s="27">
        <f>R68</f>
        <v>956</v>
      </c>
      <c r="S66" s="27">
        <f t="shared" ref="S66:V66" si="64">S68</f>
        <v>985</v>
      </c>
      <c r="T66" s="27">
        <f t="shared" si="64"/>
        <v>1015</v>
      </c>
      <c r="U66" s="27">
        <f t="shared" si="64"/>
        <v>1045</v>
      </c>
      <c r="V66" s="27">
        <f t="shared" si="64"/>
        <v>1077</v>
      </c>
      <c r="W66" s="28">
        <v>0</v>
      </c>
    </row>
    <row r="67" spans="1:23" s="1" customFormat="1" ht="17.100000000000001" customHeight="1" x14ac:dyDescent="0.15">
      <c r="A67" s="30"/>
      <c r="B67" s="11"/>
      <c r="C67" s="11"/>
      <c r="D67" s="11"/>
      <c r="E67" s="71"/>
      <c r="F67" s="71"/>
      <c r="G67" s="11"/>
      <c r="H67" s="66"/>
      <c r="I67" s="66"/>
      <c r="J67" s="66"/>
      <c r="K67" s="66"/>
      <c r="L67" s="66"/>
      <c r="M67" s="66"/>
      <c r="N67" s="25" t="s">
        <v>140</v>
      </c>
      <c r="O67" s="26">
        <f t="shared" si="8"/>
        <v>5078</v>
      </c>
      <c r="P67" s="27">
        <v>0</v>
      </c>
      <c r="Q67" s="27">
        <f t="shared" si="16"/>
        <v>5078</v>
      </c>
      <c r="R67" s="27">
        <f t="shared" ref="R67:V67" si="65">R66</f>
        <v>956</v>
      </c>
      <c r="S67" s="27">
        <f t="shared" si="65"/>
        <v>985</v>
      </c>
      <c r="T67" s="27">
        <f t="shared" si="65"/>
        <v>1015</v>
      </c>
      <c r="U67" s="27">
        <f t="shared" si="65"/>
        <v>1045</v>
      </c>
      <c r="V67" s="27">
        <f t="shared" si="65"/>
        <v>1077</v>
      </c>
      <c r="W67" s="28">
        <v>0</v>
      </c>
    </row>
    <row r="68" spans="1:23" s="1" customFormat="1" ht="17.100000000000001" customHeight="1" x14ac:dyDescent="0.15">
      <c r="A68" s="30"/>
      <c r="B68" s="11"/>
      <c r="C68" s="11"/>
      <c r="D68" s="11"/>
      <c r="E68" s="72"/>
      <c r="F68" s="72"/>
      <c r="G68" s="12"/>
      <c r="H68" s="67"/>
      <c r="I68" s="67"/>
      <c r="J68" s="67"/>
      <c r="K68" s="67"/>
      <c r="L68" s="67"/>
      <c r="M68" s="67"/>
      <c r="N68" s="25" t="s">
        <v>141</v>
      </c>
      <c r="O68" s="26">
        <f t="shared" si="8"/>
        <v>5078</v>
      </c>
      <c r="P68" s="27">
        <v>0</v>
      </c>
      <c r="Q68" s="27">
        <f t="shared" si="16"/>
        <v>5078</v>
      </c>
      <c r="R68" s="27">
        <v>956</v>
      </c>
      <c r="S68" s="27">
        <v>985</v>
      </c>
      <c r="T68" s="27">
        <v>1015</v>
      </c>
      <c r="U68" s="27">
        <v>1045</v>
      </c>
      <c r="V68" s="27">
        <v>1077</v>
      </c>
      <c r="W68" s="28">
        <v>0</v>
      </c>
    </row>
    <row r="69" spans="1:23" s="1" customFormat="1" ht="17.100000000000001" customHeight="1" x14ac:dyDescent="0.15">
      <c r="A69" s="30"/>
      <c r="B69" s="11"/>
      <c r="C69" s="11"/>
      <c r="D69" s="68" t="s">
        <v>142</v>
      </c>
      <c r="E69" s="69"/>
      <c r="F69" s="13"/>
      <c r="G69" s="13"/>
      <c r="H69" s="13"/>
      <c r="I69" s="13"/>
      <c r="J69" s="13"/>
      <c r="K69" s="13"/>
      <c r="L69" s="13"/>
      <c r="M69" s="13"/>
      <c r="N69" s="13"/>
      <c r="O69" s="26">
        <f t="shared" si="8"/>
        <v>16983</v>
      </c>
      <c r="P69" s="26">
        <f t="shared" ref="P69" si="66">P70+P75</f>
        <v>12100</v>
      </c>
      <c r="Q69" s="26">
        <f t="shared" si="16"/>
        <v>4883</v>
      </c>
      <c r="R69" s="26">
        <f>R70+R75</f>
        <v>4883</v>
      </c>
      <c r="S69" s="26">
        <f t="shared" ref="S69:V69" si="67">S70+S75</f>
        <v>0</v>
      </c>
      <c r="T69" s="26">
        <f t="shared" si="67"/>
        <v>0</v>
      </c>
      <c r="U69" s="26">
        <f t="shared" si="67"/>
        <v>0</v>
      </c>
      <c r="V69" s="26">
        <f t="shared" si="67"/>
        <v>0</v>
      </c>
      <c r="W69" s="28">
        <v>0</v>
      </c>
    </row>
    <row r="70" spans="1:23" s="1" customFormat="1" ht="15.95" customHeight="1" x14ac:dyDescent="0.15">
      <c r="A70" s="30"/>
      <c r="B70" s="11"/>
      <c r="C70" s="11"/>
      <c r="D70" s="11"/>
      <c r="E70" s="70" t="s">
        <v>143</v>
      </c>
      <c r="F70" s="70" t="s">
        <v>1307</v>
      </c>
      <c r="G70" s="65" t="s">
        <v>1314</v>
      </c>
      <c r="H70" s="65" t="s">
        <v>144</v>
      </c>
      <c r="I70" s="65" t="s">
        <v>145</v>
      </c>
      <c r="J70" s="65" t="s">
        <v>146</v>
      </c>
      <c r="K70" s="65" t="s">
        <v>147</v>
      </c>
      <c r="L70" s="65" t="s">
        <v>148</v>
      </c>
      <c r="M70" s="65" t="s">
        <v>149</v>
      </c>
      <c r="N70" s="25" t="s">
        <v>150</v>
      </c>
      <c r="O70" s="26">
        <f t="shared" si="8"/>
        <v>14783</v>
      </c>
      <c r="P70" s="27">
        <v>12100</v>
      </c>
      <c r="Q70" s="27">
        <f t="shared" si="16"/>
        <v>2683</v>
      </c>
      <c r="R70" s="27">
        <f>R72+R73+R74</f>
        <v>2683</v>
      </c>
      <c r="S70" s="27">
        <f t="shared" ref="S70:V70" si="68">S72+S73+S74</f>
        <v>0</v>
      </c>
      <c r="T70" s="27">
        <f t="shared" si="68"/>
        <v>0</v>
      </c>
      <c r="U70" s="27">
        <f t="shared" si="68"/>
        <v>0</v>
      </c>
      <c r="V70" s="27">
        <f t="shared" si="68"/>
        <v>0</v>
      </c>
      <c r="W70" s="28">
        <v>0</v>
      </c>
    </row>
    <row r="71" spans="1:23" s="1" customFormat="1" ht="15.95" customHeight="1" x14ac:dyDescent="0.15">
      <c r="A71" s="30"/>
      <c r="B71" s="11"/>
      <c r="C71" s="11"/>
      <c r="D71" s="11"/>
      <c r="E71" s="71"/>
      <c r="F71" s="71"/>
      <c r="G71" s="66"/>
      <c r="H71" s="66"/>
      <c r="I71" s="66"/>
      <c r="J71" s="66"/>
      <c r="K71" s="66"/>
      <c r="L71" s="66"/>
      <c r="M71" s="66"/>
      <c r="N71" s="25" t="s">
        <v>151</v>
      </c>
      <c r="O71" s="26">
        <f t="shared" si="8"/>
        <v>14783</v>
      </c>
      <c r="P71" s="27">
        <v>12100</v>
      </c>
      <c r="Q71" s="27">
        <f t="shared" si="16"/>
        <v>2683</v>
      </c>
      <c r="R71" s="27">
        <f t="shared" ref="R71:V71" si="69">R70</f>
        <v>2683</v>
      </c>
      <c r="S71" s="27">
        <f t="shared" si="69"/>
        <v>0</v>
      </c>
      <c r="T71" s="27">
        <f t="shared" si="69"/>
        <v>0</v>
      </c>
      <c r="U71" s="27">
        <f t="shared" si="69"/>
        <v>0</v>
      </c>
      <c r="V71" s="27">
        <f t="shared" si="69"/>
        <v>0</v>
      </c>
      <c r="W71" s="28">
        <v>0</v>
      </c>
    </row>
    <row r="72" spans="1:23" s="1" customFormat="1" ht="15.95" customHeight="1" x14ac:dyDescent="0.15">
      <c r="A72" s="30"/>
      <c r="B72" s="11"/>
      <c r="C72" s="11"/>
      <c r="D72" s="11"/>
      <c r="E72" s="71"/>
      <c r="F72" s="71"/>
      <c r="G72" s="66"/>
      <c r="H72" s="66"/>
      <c r="I72" s="66"/>
      <c r="J72" s="66"/>
      <c r="K72" s="66"/>
      <c r="L72" s="66"/>
      <c r="M72" s="66"/>
      <c r="N72" s="25" t="s">
        <v>152</v>
      </c>
      <c r="O72" s="26">
        <f t="shared" si="8"/>
        <v>5000</v>
      </c>
      <c r="P72" s="27">
        <v>5000</v>
      </c>
      <c r="Q72" s="27">
        <f t="shared" si="16"/>
        <v>0</v>
      </c>
      <c r="R72" s="27">
        <v>0</v>
      </c>
      <c r="S72" s="27">
        <v>0</v>
      </c>
      <c r="T72" s="27">
        <v>0</v>
      </c>
      <c r="U72" s="27">
        <v>0</v>
      </c>
      <c r="V72" s="27">
        <v>0</v>
      </c>
      <c r="W72" s="28">
        <v>0</v>
      </c>
    </row>
    <row r="73" spans="1:23" s="1" customFormat="1" ht="15.95" customHeight="1" x14ac:dyDescent="0.15">
      <c r="A73" s="30"/>
      <c r="B73" s="11"/>
      <c r="C73" s="11"/>
      <c r="D73" s="11"/>
      <c r="E73" s="71"/>
      <c r="F73" s="71"/>
      <c r="G73" s="66"/>
      <c r="H73" s="66"/>
      <c r="I73" s="66"/>
      <c r="J73" s="66"/>
      <c r="K73" s="66"/>
      <c r="L73" s="66"/>
      <c r="M73" s="66"/>
      <c r="N73" s="25" t="s">
        <v>153</v>
      </c>
      <c r="O73" s="26">
        <f t="shared" si="8"/>
        <v>3126</v>
      </c>
      <c r="P73" s="27">
        <v>1000</v>
      </c>
      <c r="Q73" s="27">
        <f t="shared" si="16"/>
        <v>2126</v>
      </c>
      <c r="R73" s="27">
        <v>2126</v>
      </c>
      <c r="S73" s="27">
        <v>0</v>
      </c>
      <c r="T73" s="27">
        <v>0</v>
      </c>
      <c r="U73" s="27">
        <v>0</v>
      </c>
      <c r="V73" s="27">
        <v>0</v>
      </c>
      <c r="W73" s="28">
        <v>0</v>
      </c>
    </row>
    <row r="74" spans="1:23" s="1" customFormat="1" ht="15.95" customHeight="1" x14ac:dyDescent="0.15">
      <c r="A74" s="30"/>
      <c r="B74" s="11"/>
      <c r="C74" s="11"/>
      <c r="D74" s="11"/>
      <c r="E74" s="72"/>
      <c r="F74" s="72"/>
      <c r="G74" s="67"/>
      <c r="H74" s="67"/>
      <c r="I74" s="67"/>
      <c r="J74" s="67"/>
      <c r="K74" s="67"/>
      <c r="L74" s="67"/>
      <c r="M74" s="67"/>
      <c r="N74" s="25" t="s">
        <v>154</v>
      </c>
      <c r="O74" s="26">
        <f t="shared" si="8"/>
        <v>6657</v>
      </c>
      <c r="P74" s="27">
        <v>6100</v>
      </c>
      <c r="Q74" s="27">
        <f t="shared" si="16"/>
        <v>557</v>
      </c>
      <c r="R74" s="27">
        <v>557</v>
      </c>
      <c r="S74" s="27">
        <v>0</v>
      </c>
      <c r="T74" s="27">
        <v>0</v>
      </c>
      <c r="U74" s="27">
        <v>0</v>
      </c>
      <c r="V74" s="27">
        <v>0</v>
      </c>
      <c r="W74" s="28">
        <v>0</v>
      </c>
    </row>
    <row r="75" spans="1:23" s="1" customFormat="1" ht="17.100000000000001" customHeight="1" x14ac:dyDescent="0.15">
      <c r="A75" s="30"/>
      <c r="B75" s="11"/>
      <c r="C75" s="11"/>
      <c r="D75" s="11"/>
      <c r="E75" s="70" t="s">
        <v>155</v>
      </c>
      <c r="F75" s="118" t="s">
        <v>1408</v>
      </c>
      <c r="G75" s="10"/>
      <c r="H75" s="65" t="s">
        <v>156</v>
      </c>
      <c r="I75" s="65" t="s">
        <v>157</v>
      </c>
      <c r="J75" s="65" t="s">
        <v>158</v>
      </c>
      <c r="K75" s="65" t="s">
        <v>159</v>
      </c>
      <c r="L75" s="65" t="s">
        <v>160</v>
      </c>
      <c r="M75" s="65" t="s">
        <v>161</v>
      </c>
      <c r="N75" s="25" t="s">
        <v>162</v>
      </c>
      <c r="O75" s="26">
        <f t="shared" si="8"/>
        <v>2200</v>
      </c>
      <c r="P75" s="27">
        <v>0</v>
      </c>
      <c r="Q75" s="27">
        <f t="shared" si="16"/>
        <v>2200</v>
      </c>
      <c r="R75" s="27">
        <f>R77</f>
        <v>2200</v>
      </c>
      <c r="S75" s="27">
        <f t="shared" ref="S75:V75" si="70">S77</f>
        <v>0</v>
      </c>
      <c r="T75" s="27">
        <f t="shared" si="70"/>
        <v>0</v>
      </c>
      <c r="U75" s="27">
        <f t="shared" si="70"/>
        <v>0</v>
      </c>
      <c r="V75" s="27">
        <f t="shared" si="70"/>
        <v>0</v>
      </c>
      <c r="W75" s="28">
        <v>0</v>
      </c>
    </row>
    <row r="76" spans="1:23" s="1" customFormat="1" ht="17.100000000000001" customHeight="1" x14ac:dyDescent="0.15">
      <c r="A76" s="30"/>
      <c r="B76" s="11"/>
      <c r="C76" s="11"/>
      <c r="D76" s="11"/>
      <c r="E76" s="71"/>
      <c r="F76" s="119"/>
      <c r="G76" s="11"/>
      <c r="H76" s="66"/>
      <c r="I76" s="66"/>
      <c r="J76" s="66"/>
      <c r="K76" s="66"/>
      <c r="L76" s="66"/>
      <c r="M76" s="66"/>
      <c r="N76" s="25" t="s">
        <v>163</v>
      </c>
      <c r="O76" s="26">
        <f t="shared" si="8"/>
        <v>2200</v>
      </c>
      <c r="P76" s="27">
        <v>0</v>
      </c>
      <c r="Q76" s="27">
        <f t="shared" si="16"/>
        <v>2200</v>
      </c>
      <c r="R76" s="27">
        <f t="shared" ref="R76:V76" si="71">R75</f>
        <v>2200</v>
      </c>
      <c r="S76" s="27">
        <f t="shared" si="71"/>
        <v>0</v>
      </c>
      <c r="T76" s="27">
        <f t="shared" si="71"/>
        <v>0</v>
      </c>
      <c r="U76" s="27">
        <f t="shared" si="71"/>
        <v>0</v>
      </c>
      <c r="V76" s="27">
        <f t="shared" si="71"/>
        <v>0</v>
      </c>
      <c r="W76" s="28">
        <v>0</v>
      </c>
    </row>
    <row r="77" spans="1:23" s="1" customFormat="1" ht="17.100000000000001" customHeight="1" x14ac:dyDescent="0.15">
      <c r="A77" s="30"/>
      <c r="B77" s="11"/>
      <c r="C77" s="11"/>
      <c r="D77" s="11"/>
      <c r="E77" s="72"/>
      <c r="F77" s="120"/>
      <c r="G77" s="12"/>
      <c r="H77" s="67"/>
      <c r="I77" s="67"/>
      <c r="J77" s="67"/>
      <c r="K77" s="67"/>
      <c r="L77" s="67"/>
      <c r="M77" s="67"/>
      <c r="N77" s="25" t="s">
        <v>164</v>
      </c>
      <c r="O77" s="26">
        <f t="shared" si="8"/>
        <v>2200</v>
      </c>
      <c r="P77" s="27">
        <v>0</v>
      </c>
      <c r="Q77" s="27">
        <f t="shared" si="16"/>
        <v>2200</v>
      </c>
      <c r="R77" s="27">
        <v>2200</v>
      </c>
      <c r="S77" s="27">
        <v>0</v>
      </c>
      <c r="T77" s="27">
        <v>0</v>
      </c>
      <c r="U77" s="27">
        <v>0</v>
      </c>
      <c r="V77" s="27">
        <v>0</v>
      </c>
      <c r="W77" s="28">
        <v>0</v>
      </c>
    </row>
    <row r="78" spans="1:23" s="1" customFormat="1" ht="17.100000000000001" customHeight="1" x14ac:dyDescent="0.15">
      <c r="A78" s="100" t="s">
        <v>165</v>
      </c>
      <c r="B78" s="101"/>
      <c r="C78" s="101"/>
      <c r="D78" s="101"/>
      <c r="E78" s="121"/>
      <c r="F78" s="10"/>
      <c r="G78" s="10"/>
      <c r="H78" s="10"/>
      <c r="I78" s="10"/>
      <c r="J78" s="10"/>
      <c r="K78" s="10"/>
      <c r="L78" s="10"/>
      <c r="M78" s="10"/>
      <c r="N78" s="13"/>
      <c r="O78" s="26">
        <f t="shared" si="8"/>
        <v>20265</v>
      </c>
      <c r="P78" s="26">
        <f t="shared" ref="P78" si="72">P79+P91</f>
        <v>0</v>
      </c>
      <c r="Q78" s="26">
        <f t="shared" si="16"/>
        <v>20265</v>
      </c>
      <c r="R78" s="26">
        <f>R79+R91</f>
        <v>503</v>
      </c>
      <c r="S78" s="26">
        <f t="shared" ref="S78:V78" si="73">S79+S91</f>
        <v>4953</v>
      </c>
      <c r="T78" s="26">
        <f t="shared" si="73"/>
        <v>4953</v>
      </c>
      <c r="U78" s="26">
        <f t="shared" si="73"/>
        <v>4953</v>
      </c>
      <c r="V78" s="26">
        <f t="shared" si="73"/>
        <v>4903</v>
      </c>
      <c r="W78" s="28">
        <v>0</v>
      </c>
    </row>
    <row r="79" spans="1:23" s="1" customFormat="1" ht="17.100000000000001" customHeight="1" x14ac:dyDescent="0.15">
      <c r="A79" s="30"/>
      <c r="B79" s="68" t="s">
        <v>166</v>
      </c>
      <c r="C79" s="79"/>
      <c r="D79" s="79"/>
      <c r="E79" s="79"/>
      <c r="F79" s="3"/>
      <c r="G79" s="3"/>
      <c r="H79" s="3"/>
      <c r="I79" s="3"/>
      <c r="J79" s="3"/>
      <c r="K79" s="3"/>
      <c r="L79" s="3"/>
      <c r="M79" s="3"/>
      <c r="N79" s="29"/>
      <c r="O79" s="26">
        <f t="shared" si="8"/>
        <v>2265</v>
      </c>
      <c r="P79" s="27">
        <v>0</v>
      </c>
      <c r="Q79" s="27">
        <f t="shared" si="16"/>
        <v>2265</v>
      </c>
      <c r="R79" s="27">
        <f>R80</f>
        <v>453</v>
      </c>
      <c r="S79" s="27">
        <f t="shared" ref="S79:V79" si="74">S80</f>
        <v>453</v>
      </c>
      <c r="T79" s="27">
        <f t="shared" si="74"/>
        <v>453</v>
      </c>
      <c r="U79" s="27">
        <f t="shared" si="74"/>
        <v>453</v>
      </c>
      <c r="V79" s="27">
        <f t="shared" si="74"/>
        <v>453</v>
      </c>
      <c r="W79" s="28">
        <v>0</v>
      </c>
    </row>
    <row r="80" spans="1:23" s="1" customFormat="1" ht="17.100000000000001" customHeight="1" x14ac:dyDescent="0.15">
      <c r="A80" s="30"/>
      <c r="B80" s="11"/>
      <c r="C80" s="68" t="s">
        <v>167</v>
      </c>
      <c r="D80" s="79"/>
      <c r="E80" s="79"/>
      <c r="F80" s="3"/>
      <c r="G80" s="3"/>
      <c r="H80" s="3"/>
      <c r="I80" s="3"/>
      <c r="J80" s="3"/>
      <c r="K80" s="3"/>
      <c r="L80" s="3"/>
      <c r="M80" s="3"/>
      <c r="N80" s="29"/>
      <c r="O80" s="26">
        <f t="shared" si="8"/>
        <v>2265</v>
      </c>
      <c r="P80" s="27">
        <v>0</v>
      </c>
      <c r="Q80" s="27">
        <f t="shared" si="16"/>
        <v>2265</v>
      </c>
      <c r="R80" s="27">
        <f>R81</f>
        <v>453</v>
      </c>
      <c r="S80" s="27">
        <f t="shared" ref="S80:V80" si="75">S81</f>
        <v>453</v>
      </c>
      <c r="T80" s="27">
        <f t="shared" si="75"/>
        <v>453</v>
      </c>
      <c r="U80" s="27">
        <f t="shared" si="75"/>
        <v>453</v>
      </c>
      <c r="V80" s="27">
        <f t="shared" si="75"/>
        <v>453</v>
      </c>
      <c r="W80" s="28">
        <v>0</v>
      </c>
    </row>
    <row r="81" spans="1:23" s="1" customFormat="1" ht="17.100000000000001" customHeight="1" x14ac:dyDescent="0.15">
      <c r="A81" s="30"/>
      <c r="B81" s="11"/>
      <c r="C81" s="11"/>
      <c r="D81" s="68" t="s">
        <v>168</v>
      </c>
      <c r="E81" s="79"/>
      <c r="F81" s="3"/>
      <c r="G81" s="3"/>
      <c r="H81" s="3"/>
      <c r="I81" s="3"/>
      <c r="J81" s="3"/>
      <c r="K81" s="3"/>
      <c r="L81" s="3"/>
      <c r="M81" s="3"/>
      <c r="N81" s="29"/>
      <c r="O81" s="26">
        <f t="shared" si="8"/>
        <v>2265</v>
      </c>
      <c r="P81" s="27">
        <v>0</v>
      </c>
      <c r="Q81" s="27">
        <f t="shared" si="16"/>
        <v>2265</v>
      </c>
      <c r="R81" s="27">
        <f>R82+R86</f>
        <v>453</v>
      </c>
      <c r="S81" s="27">
        <f t="shared" ref="S81:V81" si="76">S82+S86</f>
        <v>453</v>
      </c>
      <c r="T81" s="27">
        <f t="shared" si="76"/>
        <v>453</v>
      </c>
      <c r="U81" s="27">
        <f t="shared" si="76"/>
        <v>453</v>
      </c>
      <c r="V81" s="27">
        <f t="shared" si="76"/>
        <v>453</v>
      </c>
      <c r="W81" s="28">
        <v>0</v>
      </c>
    </row>
    <row r="82" spans="1:23" s="1" customFormat="1" ht="15" customHeight="1" x14ac:dyDescent="0.15">
      <c r="A82" s="30"/>
      <c r="B82" s="11"/>
      <c r="C82" s="11"/>
      <c r="D82" s="11"/>
      <c r="E82" s="70" t="s">
        <v>1310</v>
      </c>
      <c r="F82" s="71" t="s">
        <v>1409</v>
      </c>
      <c r="G82" s="11"/>
      <c r="H82" s="66" t="s">
        <v>169</v>
      </c>
      <c r="I82" s="66" t="s">
        <v>170</v>
      </c>
      <c r="J82" s="66" t="s">
        <v>171</v>
      </c>
      <c r="K82" s="66" t="s">
        <v>172</v>
      </c>
      <c r="L82" s="66" t="s">
        <v>173</v>
      </c>
      <c r="M82" s="66" t="s">
        <v>174</v>
      </c>
      <c r="N82" s="25" t="s">
        <v>175</v>
      </c>
      <c r="O82" s="26">
        <f t="shared" si="8"/>
        <v>1415</v>
      </c>
      <c r="P82" s="27">
        <v>0</v>
      </c>
      <c r="Q82" s="27">
        <f t="shared" si="16"/>
        <v>1415</v>
      </c>
      <c r="R82" s="27">
        <f>R84+R85</f>
        <v>283</v>
      </c>
      <c r="S82" s="27">
        <f t="shared" ref="S82:V82" si="77">S84+S85</f>
        <v>283</v>
      </c>
      <c r="T82" s="27">
        <f t="shared" si="77"/>
        <v>283</v>
      </c>
      <c r="U82" s="27">
        <f t="shared" si="77"/>
        <v>283</v>
      </c>
      <c r="V82" s="27">
        <f t="shared" si="77"/>
        <v>283</v>
      </c>
      <c r="W82" s="28">
        <v>0</v>
      </c>
    </row>
    <row r="83" spans="1:23" s="1" customFormat="1" ht="15" customHeight="1" x14ac:dyDescent="0.15">
      <c r="A83" s="30"/>
      <c r="B83" s="11"/>
      <c r="C83" s="11"/>
      <c r="D83" s="11"/>
      <c r="E83" s="71"/>
      <c r="F83" s="71"/>
      <c r="G83" s="11"/>
      <c r="H83" s="66"/>
      <c r="I83" s="66"/>
      <c r="J83" s="66"/>
      <c r="K83" s="66"/>
      <c r="L83" s="66"/>
      <c r="M83" s="66"/>
      <c r="N83" s="25" t="s">
        <v>1476</v>
      </c>
      <c r="O83" s="26">
        <f t="shared" ref="O83:O147" si="78">P83+Q83</f>
        <v>1415</v>
      </c>
      <c r="P83" s="27">
        <v>0</v>
      </c>
      <c r="Q83" s="27">
        <f t="shared" si="16"/>
        <v>1415</v>
      </c>
      <c r="R83" s="27">
        <f t="shared" ref="R83:V83" si="79">R82</f>
        <v>283</v>
      </c>
      <c r="S83" s="27">
        <f t="shared" si="79"/>
        <v>283</v>
      </c>
      <c r="T83" s="27">
        <f t="shared" si="79"/>
        <v>283</v>
      </c>
      <c r="U83" s="27">
        <f t="shared" si="79"/>
        <v>283</v>
      </c>
      <c r="V83" s="27">
        <f t="shared" si="79"/>
        <v>283</v>
      </c>
      <c r="W83" s="28">
        <v>0</v>
      </c>
    </row>
    <row r="84" spans="1:23" s="1" customFormat="1" ht="15" customHeight="1" x14ac:dyDescent="0.15">
      <c r="A84" s="30"/>
      <c r="B84" s="11"/>
      <c r="C84" s="11"/>
      <c r="D84" s="11"/>
      <c r="E84" s="71"/>
      <c r="F84" s="71"/>
      <c r="G84" s="11"/>
      <c r="H84" s="66"/>
      <c r="I84" s="66"/>
      <c r="J84" s="66"/>
      <c r="K84" s="66"/>
      <c r="L84" s="66"/>
      <c r="M84" s="66"/>
      <c r="N84" s="25" t="s">
        <v>1380</v>
      </c>
      <c r="O84" s="26">
        <f t="shared" ref="O84" si="80">P84+Q84</f>
        <v>1000</v>
      </c>
      <c r="P84" s="27">
        <v>0</v>
      </c>
      <c r="Q84" s="27">
        <f t="shared" ref="Q84" si="81">SUM(R84:V84)</f>
        <v>1000</v>
      </c>
      <c r="R84" s="27">
        <v>200</v>
      </c>
      <c r="S84" s="27">
        <v>200</v>
      </c>
      <c r="T84" s="27">
        <v>200</v>
      </c>
      <c r="U84" s="27">
        <v>200</v>
      </c>
      <c r="V84" s="27">
        <v>200</v>
      </c>
      <c r="W84" s="28"/>
    </row>
    <row r="85" spans="1:23" s="1" customFormat="1" ht="15" customHeight="1" x14ac:dyDescent="0.15">
      <c r="A85" s="30"/>
      <c r="B85" s="11"/>
      <c r="C85" s="11"/>
      <c r="D85" s="11"/>
      <c r="E85" s="72"/>
      <c r="F85" s="72"/>
      <c r="G85" s="12"/>
      <c r="H85" s="67"/>
      <c r="I85" s="67"/>
      <c r="J85" s="67"/>
      <c r="K85" s="67"/>
      <c r="L85" s="67"/>
      <c r="M85" s="67"/>
      <c r="N85" s="25" t="s">
        <v>176</v>
      </c>
      <c r="O85" s="26">
        <f t="shared" si="78"/>
        <v>415</v>
      </c>
      <c r="P85" s="27">
        <v>0</v>
      </c>
      <c r="Q85" s="27">
        <f t="shared" si="16"/>
        <v>415</v>
      </c>
      <c r="R85" s="27">
        <v>83</v>
      </c>
      <c r="S85" s="27">
        <v>83</v>
      </c>
      <c r="T85" s="27">
        <v>83</v>
      </c>
      <c r="U85" s="27">
        <v>83</v>
      </c>
      <c r="V85" s="27">
        <v>83</v>
      </c>
      <c r="W85" s="28">
        <v>0</v>
      </c>
    </row>
    <row r="86" spans="1:23" s="1" customFormat="1" ht="15" customHeight="1" x14ac:dyDescent="0.15">
      <c r="A86" s="30"/>
      <c r="B86" s="11"/>
      <c r="C86" s="11"/>
      <c r="D86" s="11"/>
      <c r="E86" s="70" t="s">
        <v>1309</v>
      </c>
      <c r="F86" s="70" t="s">
        <v>1410</v>
      </c>
      <c r="G86" s="10"/>
      <c r="H86" s="65" t="s">
        <v>177</v>
      </c>
      <c r="I86" s="65" t="s">
        <v>178</v>
      </c>
      <c r="J86" s="65" t="s">
        <v>179</v>
      </c>
      <c r="K86" s="65" t="s">
        <v>180</v>
      </c>
      <c r="L86" s="65" t="s">
        <v>181</v>
      </c>
      <c r="M86" s="65" t="s">
        <v>182</v>
      </c>
      <c r="N86" s="25" t="s">
        <v>183</v>
      </c>
      <c r="O86" s="26">
        <f t="shared" si="78"/>
        <v>850</v>
      </c>
      <c r="P86" s="27">
        <v>0</v>
      </c>
      <c r="Q86" s="27">
        <f t="shared" si="16"/>
        <v>850</v>
      </c>
      <c r="R86" s="27">
        <f>R88+R89</f>
        <v>170</v>
      </c>
      <c r="S86" s="27">
        <f t="shared" ref="S86:V86" si="82">S88+S89</f>
        <v>170</v>
      </c>
      <c r="T86" s="27">
        <f t="shared" si="82"/>
        <v>170</v>
      </c>
      <c r="U86" s="27">
        <f t="shared" si="82"/>
        <v>170</v>
      </c>
      <c r="V86" s="27">
        <f t="shared" si="82"/>
        <v>170</v>
      </c>
      <c r="W86" s="28">
        <v>0</v>
      </c>
    </row>
    <row r="87" spans="1:23" s="1" customFormat="1" ht="15" customHeight="1" x14ac:dyDescent="0.15">
      <c r="A87" s="30"/>
      <c r="B87" s="11"/>
      <c r="C87" s="11"/>
      <c r="D87" s="11"/>
      <c r="E87" s="71"/>
      <c r="F87" s="71"/>
      <c r="G87" s="11"/>
      <c r="H87" s="66"/>
      <c r="I87" s="66"/>
      <c r="J87" s="66"/>
      <c r="K87" s="66"/>
      <c r="L87" s="66"/>
      <c r="M87" s="66"/>
      <c r="N87" s="25" t="s">
        <v>184</v>
      </c>
      <c r="O87" s="26">
        <f t="shared" si="78"/>
        <v>850</v>
      </c>
      <c r="P87" s="27">
        <v>0</v>
      </c>
      <c r="Q87" s="27">
        <f t="shared" si="16"/>
        <v>850</v>
      </c>
      <c r="R87" s="27">
        <f t="shared" ref="R87" si="83">R86</f>
        <v>170</v>
      </c>
      <c r="S87" s="27">
        <f t="shared" ref="S87" si="84">S86</f>
        <v>170</v>
      </c>
      <c r="T87" s="27">
        <f t="shared" ref="T87" si="85">T86</f>
        <v>170</v>
      </c>
      <c r="U87" s="27">
        <f t="shared" ref="U87" si="86">U86</f>
        <v>170</v>
      </c>
      <c r="V87" s="27">
        <f t="shared" ref="V87" si="87">V86</f>
        <v>170</v>
      </c>
      <c r="W87" s="28">
        <v>0</v>
      </c>
    </row>
    <row r="88" spans="1:23" s="1" customFormat="1" ht="15" customHeight="1" x14ac:dyDescent="0.15">
      <c r="A88" s="30"/>
      <c r="B88" s="11"/>
      <c r="C88" s="11"/>
      <c r="D88" s="11"/>
      <c r="E88" s="71"/>
      <c r="F88" s="71"/>
      <c r="G88" s="11"/>
      <c r="H88" s="66"/>
      <c r="I88" s="66"/>
      <c r="J88" s="66"/>
      <c r="K88" s="66"/>
      <c r="L88" s="66"/>
      <c r="M88" s="66"/>
      <c r="N88" s="25" t="s">
        <v>185</v>
      </c>
      <c r="O88" s="26">
        <f t="shared" si="78"/>
        <v>70</v>
      </c>
      <c r="P88" s="27">
        <v>0</v>
      </c>
      <c r="Q88" s="27">
        <f t="shared" si="16"/>
        <v>70</v>
      </c>
      <c r="R88" s="27">
        <v>14</v>
      </c>
      <c r="S88" s="27">
        <v>14</v>
      </c>
      <c r="T88" s="27">
        <v>14</v>
      </c>
      <c r="U88" s="27">
        <v>14</v>
      </c>
      <c r="V88" s="27">
        <v>14</v>
      </c>
      <c r="W88" s="28">
        <v>0</v>
      </c>
    </row>
    <row r="89" spans="1:23" s="1" customFormat="1" ht="15" customHeight="1" x14ac:dyDescent="0.15">
      <c r="A89" s="30"/>
      <c r="B89" s="11"/>
      <c r="C89" s="11"/>
      <c r="D89" s="11"/>
      <c r="E89" s="71"/>
      <c r="F89" s="71"/>
      <c r="G89" s="11"/>
      <c r="H89" s="66"/>
      <c r="I89" s="66"/>
      <c r="J89" s="66"/>
      <c r="K89" s="66"/>
      <c r="L89" s="66"/>
      <c r="M89" s="66"/>
      <c r="N89" s="25" t="s">
        <v>186</v>
      </c>
      <c r="O89" s="26">
        <f t="shared" si="78"/>
        <v>780</v>
      </c>
      <c r="P89" s="27">
        <v>0</v>
      </c>
      <c r="Q89" s="27">
        <f t="shared" si="16"/>
        <v>780</v>
      </c>
      <c r="R89" s="27">
        <v>156</v>
      </c>
      <c r="S89" s="27">
        <v>156</v>
      </c>
      <c r="T89" s="27">
        <v>156</v>
      </c>
      <c r="U89" s="27">
        <v>156</v>
      </c>
      <c r="V89" s="27">
        <v>156</v>
      </c>
      <c r="W89" s="28">
        <v>0</v>
      </c>
    </row>
    <row r="90" spans="1:23" s="1" customFormat="1" ht="15" customHeight="1" x14ac:dyDescent="0.15">
      <c r="A90" s="30"/>
      <c r="B90" s="11"/>
      <c r="C90" s="11"/>
      <c r="D90" s="11"/>
      <c r="E90" s="72"/>
      <c r="F90" s="71"/>
      <c r="G90" s="11"/>
      <c r="H90" s="66"/>
      <c r="I90" s="66"/>
      <c r="J90" s="66"/>
      <c r="K90" s="66"/>
      <c r="L90" s="66"/>
      <c r="M90" s="66"/>
      <c r="N90" s="31" t="s">
        <v>187</v>
      </c>
      <c r="O90" s="26">
        <f t="shared" si="78"/>
        <v>150</v>
      </c>
      <c r="P90" s="27">
        <v>0</v>
      </c>
      <c r="Q90" s="27">
        <f t="shared" si="16"/>
        <v>150</v>
      </c>
      <c r="R90" s="27">
        <v>30</v>
      </c>
      <c r="S90" s="27">
        <v>30</v>
      </c>
      <c r="T90" s="27">
        <v>30</v>
      </c>
      <c r="U90" s="27">
        <v>30</v>
      </c>
      <c r="V90" s="27">
        <v>30</v>
      </c>
      <c r="W90" s="28">
        <v>0</v>
      </c>
    </row>
    <row r="91" spans="1:23" s="1" customFormat="1" ht="17.100000000000001" customHeight="1" x14ac:dyDescent="0.15">
      <c r="A91" s="30"/>
      <c r="B91" s="68" t="s">
        <v>188</v>
      </c>
      <c r="C91" s="79"/>
      <c r="D91" s="79"/>
      <c r="E91" s="79"/>
      <c r="F91" s="3"/>
      <c r="G91" s="3"/>
      <c r="H91" s="3"/>
      <c r="I91" s="3"/>
      <c r="J91" s="3"/>
      <c r="K91" s="3"/>
      <c r="L91" s="3"/>
      <c r="M91" s="3"/>
      <c r="N91" s="3"/>
      <c r="O91" s="32">
        <f t="shared" si="78"/>
        <v>18000</v>
      </c>
      <c r="P91" s="27">
        <v>0</v>
      </c>
      <c r="Q91" s="27">
        <f t="shared" si="16"/>
        <v>18000</v>
      </c>
      <c r="R91" s="27">
        <f>R92</f>
        <v>50</v>
      </c>
      <c r="S91" s="27">
        <f t="shared" ref="S91" si="88">S92</f>
        <v>4500</v>
      </c>
      <c r="T91" s="27">
        <f t="shared" ref="T91" si="89">T92</f>
        <v>4500</v>
      </c>
      <c r="U91" s="27">
        <f t="shared" ref="U91" si="90">U92</f>
        <v>4500</v>
      </c>
      <c r="V91" s="27">
        <f t="shared" ref="V91" si="91">V92</f>
        <v>4450</v>
      </c>
      <c r="W91" s="28">
        <v>0</v>
      </c>
    </row>
    <row r="92" spans="1:23" s="1" customFormat="1" ht="17.100000000000001" customHeight="1" x14ac:dyDescent="0.15">
      <c r="A92" s="30"/>
      <c r="B92" s="11"/>
      <c r="C92" s="68" t="s">
        <v>189</v>
      </c>
      <c r="D92" s="79"/>
      <c r="E92" s="79"/>
      <c r="F92" s="3"/>
      <c r="G92" s="3"/>
      <c r="H92" s="3"/>
      <c r="I92" s="3"/>
      <c r="J92" s="3"/>
      <c r="K92" s="3"/>
      <c r="L92" s="3"/>
      <c r="M92" s="3"/>
      <c r="N92" s="3"/>
      <c r="O92" s="32">
        <f t="shared" si="78"/>
        <v>18000</v>
      </c>
      <c r="P92" s="27">
        <v>0</v>
      </c>
      <c r="Q92" s="27">
        <f t="shared" ref="Q92:Q155" si="92">SUM(R92:V92)</f>
        <v>18000</v>
      </c>
      <c r="R92" s="27">
        <f>R93</f>
        <v>50</v>
      </c>
      <c r="S92" s="27">
        <f t="shared" ref="S92:V92" si="93">S93</f>
        <v>4500</v>
      </c>
      <c r="T92" s="27">
        <f t="shared" si="93"/>
        <v>4500</v>
      </c>
      <c r="U92" s="27">
        <f t="shared" si="93"/>
        <v>4500</v>
      </c>
      <c r="V92" s="27">
        <f t="shared" si="93"/>
        <v>4450</v>
      </c>
      <c r="W92" s="28">
        <v>0</v>
      </c>
    </row>
    <row r="93" spans="1:23" s="1" customFormat="1" ht="17.100000000000001" customHeight="1" x14ac:dyDescent="0.15">
      <c r="A93" s="30"/>
      <c r="B93" s="11"/>
      <c r="C93" s="11"/>
      <c r="D93" s="68" t="s">
        <v>190</v>
      </c>
      <c r="E93" s="79"/>
      <c r="F93" s="3"/>
      <c r="G93" s="3"/>
      <c r="H93" s="3"/>
      <c r="I93" s="3"/>
      <c r="J93" s="3"/>
      <c r="K93" s="3"/>
      <c r="L93" s="3"/>
      <c r="M93" s="3"/>
      <c r="N93" s="3"/>
      <c r="O93" s="32">
        <f t="shared" si="78"/>
        <v>18000</v>
      </c>
      <c r="P93" s="27">
        <v>0</v>
      </c>
      <c r="Q93" s="27">
        <f t="shared" si="92"/>
        <v>18000</v>
      </c>
      <c r="R93" s="27">
        <v>50</v>
      </c>
      <c r="S93" s="27">
        <v>4500</v>
      </c>
      <c r="T93" s="27">
        <v>4500</v>
      </c>
      <c r="U93" s="27">
        <v>4500</v>
      </c>
      <c r="V93" s="27">
        <v>4450</v>
      </c>
      <c r="W93" s="28">
        <v>0</v>
      </c>
    </row>
    <row r="94" spans="1:23" s="1" customFormat="1" ht="17.100000000000001" customHeight="1" x14ac:dyDescent="0.15">
      <c r="A94" s="30"/>
      <c r="B94" s="11"/>
      <c r="C94" s="11"/>
      <c r="D94" s="11"/>
      <c r="E94" s="70" t="s">
        <v>191</v>
      </c>
      <c r="F94" s="71" t="s">
        <v>1411</v>
      </c>
      <c r="G94" s="66" t="s">
        <v>1314</v>
      </c>
      <c r="H94" s="66" t="s">
        <v>192</v>
      </c>
      <c r="I94" s="66" t="s">
        <v>193</v>
      </c>
      <c r="J94" s="66" t="s">
        <v>36</v>
      </c>
      <c r="K94" s="66" t="s">
        <v>194</v>
      </c>
      <c r="L94" s="66" t="s">
        <v>39</v>
      </c>
      <c r="M94" s="66" t="s">
        <v>195</v>
      </c>
      <c r="N94" s="33" t="s">
        <v>196</v>
      </c>
      <c r="O94" s="26">
        <f t="shared" si="78"/>
        <v>18000</v>
      </c>
      <c r="P94" s="27">
        <v>0</v>
      </c>
      <c r="Q94" s="27">
        <f t="shared" si="92"/>
        <v>18000</v>
      </c>
      <c r="R94" s="27">
        <f>R96+R97+R98</f>
        <v>50</v>
      </c>
      <c r="S94" s="27">
        <f t="shared" ref="S94:V94" si="94">S96+S97+S98</f>
        <v>4500</v>
      </c>
      <c r="T94" s="27">
        <f t="shared" si="94"/>
        <v>4500</v>
      </c>
      <c r="U94" s="27">
        <f t="shared" si="94"/>
        <v>4500</v>
      </c>
      <c r="V94" s="27">
        <f t="shared" si="94"/>
        <v>4450</v>
      </c>
      <c r="W94" s="28">
        <v>0</v>
      </c>
    </row>
    <row r="95" spans="1:23" s="1" customFormat="1" ht="17.100000000000001" customHeight="1" x14ac:dyDescent="0.15">
      <c r="A95" s="30"/>
      <c r="B95" s="11"/>
      <c r="C95" s="11"/>
      <c r="D95" s="11"/>
      <c r="E95" s="71"/>
      <c r="F95" s="71"/>
      <c r="G95" s="66"/>
      <c r="H95" s="66"/>
      <c r="I95" s="66"/>
      <c r="J95" s="66"/>
      <c r="K95" s="66"/>
      <c r="L95" s="66"/>
      <c r="M95" s="66"/>
      <c r="N95" s="25" t="s">
        <v>197</v>
      </c>
      <c r="O95" s="26">
        <f t="shared" si="78"/>
        <v>18000</v>
      </c>
      <c r="P95" s="27">
        <v>0</v>
      </c>
      <c r="Q95" s="27">
        <f t="shared" si="92"/>
        <v>18000</v>
      </c>
      <c r="R95" s="27">
        <f t="shared" ref="R95" si="95">R94</f>
        <v>50</v>
      </c>
      <c r="S95" s="27">
        <f t="shared" ref="S95" si="96">S94</f>
        <v>4500</v>
      </c>
      <c r="T95" s="27">
        <f t="shared" ref="T95" si="97">T94</f>
        <v>4500</v>
      </c>
      <c r="U95" s="27">
        <f t="shared" ref="U95" si="98">U94</f>
        <v>4500</v>
      </c>
      <c r="V95" s="27">
        <f t="shared" ref="V95" si="99">V94</f>
        <v>4450</v>
      </c>
      <c r="W95" s="28">
        <v>0</v>
      </c>
    </row>
    <row r="96" spans="1:23" s="1" customFormat="1" ht="17.100000000000001" customHeight="1" x14ac:dyDescent="0.15">
      <c r="A96" s="30"/>
      <c r="B96" s="11"/>
      <c r="C96" s="11"/>
      <c r="D96" s="11"/>
      <c r="E96" s="71"/>
      <c r="F96" s="71"/>
      <c r="G96" s="66"/>
      <c r="H96" s="66"/>
      <c r="I96" s="66"/>
      <c r="J96" s="66"/>
      <c r="K96" s="66"/>
      <c r="L96" s="66"/>
      <c r="M96" s="66"/>
      <c r="N96" s="25" t="s">
        <v>198</v>
      </c>
      <c r="O96" s="26">
        <f t="shared" si="78"/>
        <v>3000</v>
      </c>
      <c r="P96" s="27">
        <v>0</v>
      </c>
      <c r="Q96" s="27">
        <f t="shared" si="92"/>
        <v>3000</v>
      </c>
      <c r="R96" s="27">
        <v>0</v>
      </c>
      <c r="S96" s="27">
        <v>1000</v>
      </c>
      <c r="T96" s="27">
        <v>1000</v>
      </c>
      <c r="U96" s="27">
        <v>1000</v>
      </c>
      <c r="V96" s="27">
        <v>0</v>
      </c>
      <c r="W96" s="28">
        <v>0</v>
      </c>
    </row>
    <row r="97" spans="1:23" s="1" customFormat="1" ht="17.100000000000001" customHeight="1" x14ac:dyDescent="0.15">
      <c r="A97" s="30"/>
      <c r="B97" s="11"/>
      <c r="C97" s="11"/>
      <c r="D97" s="11"/>
      <c r="E97" s="71"/>
      <c r="F97" s="71"/>
      <c r="G97" s="66"/>
      <c r="H97" s="66"/>
      <c r="I97" s="66"/>
      <c r="J97" s="66"/>
      <c r="K97" s="66"/>
      <c r="L97" s="66"/>
      <c r="M97" s="66"/>
      <c r="N97" s="25" t="s">
        <v>199</v>
      </c>
      <c r="O97" s="26">
        <f t="shared" si="78"/>
        <v>3000</v>
      </c>
      <c r="P97" s="27">
        <v>0</v>
      </c>
      <c r="Q97" s="27">
        <f t="shared" si="92"/>
        <v>3000</v>
      </c>
      <c r="R97" s="27">
        <v>0</v>
      </c>
      <c r="S97" s="27">
        <v>1000</v>
      </c>
      <c r="T97" s="27">
        <v>1000</v>
      </c>
      <c r="U97" s="27">
        <v>1000</v>
      </c>
      <c r="V97" s="27">
        <v>0</v>
      </c>
      <c r="W97" s="28">
        <v>0</v>
      </c>
    </row>
    <row r="98" spans="1:23" s="1" customFormat="1" ht="17.100000000000001" customHeight="1" x14ac:dyDescent="0.15">
      <c r="A98" s="30"/>
      <c r="B98" s="11"/>
      <c r="C98" s="11"/>
      <c r="D98" s="11"/>
      <c r="E98" s="72"/>
      <c r="F98" s="71"/>
      <c r="G98" s="66"/>
      <c r="H98" s="66"/>
      <c r="I98" s="66"/>
      <c r="J98" s="66"/>
      <c r="K98" s="66"/>
      <c r="L98" s="66"/>
      <c r="M98" s="66"/>
      <c r="N98" s="31" t="s">
        <v>200</v>
      </c>
      <c r="O98" s="26">
        <f t="shared" si="78"/>
        <v>12000</v>
      </c>
      <c r="P98" s="27">
        <v>0</v>
      </c>
      <c r="Q98" s="27">
        <f t="shared" si="92"/>
        <v>12000</v>
      </c>
      <c r="R98" s="27">
        <v>50</v>
      </c>
      <c r="S98" s="27">
        <v>2500</v>
      </c>
      <c r="T98" s="27">
        <v>2500</v>
      </c>
      <c r="U98" s="27">
        <v>2500</v>
      </c>
      <c r="V98" s="27">
        <v>4450</v>
      </c>
      <c r="W98" s="28">
        <v>0</v>
      </c>
    </row>
    <row r="99" spans="1:23" s="1" customFormat="1" ht="17.100000000000001" customHeight="1" x14ac:dyDescent="0.15">
      <c r="A99" s="100" t="s">
        <v>201</v>
      </c>
      <c r="B99" s="101"/>
      <c r="C99" s="101"/>
      <c r="D99" s="101"/>
      <c r="E99" s="101"/>
      <c r="F99" s="3"/>
      <c r="G99" s="3"/>
      <c r="H99" s="3"/>
      <c r="I99" s="3"/>
      <c r="J99" s="3"/>
      <c r="K99" s="3"/>
      <c r="L99" s="3"/>
      <c r="M99" s="3"/>
      <c r="N99" s="3"/>
      <c r="O99" s="32">
        <f t="shared" si="78"/>
        <v>67864</v>
      </c>
      <c r="P99" s="27">
        <v>0</v>
      </c>
      <c r="Q99" s="27">
        <f t="shared" si="92"/>
        <v>67864</v>
      </c>
      <c r="R99" s="27">
        <f>R100</f>
        <v>12943</v>
      </c>
      <c r="S99" s="27">
        <f t="shared" ref="S99:V99" si="100">S100</f>
        <v>13250</v>
      </c>
      <c r="T99" s="27">
        <f t="shared" si="100"/>
        <v>13565</v>
      </c>
      <c r="U99" s="27">
        <f t="shared" si="100"/>
        <v>13888</v>
      </c>
      <c r="V99" s="27">
        <f t="shared" si="100"/>
        <v>14218</v>
      </c>
      <c r="W99" s="28">
        <v>0</v>
      </c>
    </row>
    <row r="100" spans="1:23" s="21" customFormat="1" ht="17.100000000000001" customHeight="1" x14ac:dyDescent="0.15">
      <c r="A100" s="36"/>
      <c r="B100" s="68" t="s">
        <v>202</v>
      </c>
      <c r="C100" s="79"/>
      <c r="D100" s="79"/>
      <c r="E100" s="79"/>
      <c r="F100" s="3"/>
      <c r="G100" s="3"/>
      <c r="H100" s="3"/>
      <c r="I100" s="3"/>
      <c r="J100" s="3"/>
      <c r="K100" s="3"/>
      <c r="L100" s="3"/>
      <c r="M100" s="3"/>
      <c r="N100" s="3"/>
      <c r="O100" s="32">
        <f t="shared" si="78"/>
        <v>67864</v>
      </c>
      <c r="P100" s="27">
        <v>0</v>
      </c>
      <c r="Q100" s="27">
        <f t="shared" si="92"/>
        <v>67864</v>
      </c>
      <c r="R100" s="27">
        <f>R101+R106</f>
        <v>12943</v>
      </c>
      <c r="S100" s="27">
        <f t="shared" ref="S100:V100" si="101">S101+S106</f>
        <v>13250</v>
      </c>
      <c r="T100" s="27">
        <f t="shared" si="101"/>
        <v>13565</v>
      </c>
      <c r="U100" s="27">
        <f t="shared" si="101"/>
        <v>13888</v>
      </c>
      <c r="V100" s="27">
        <f t="shared" si="101"/>
        <v>14218</v>
      </c>
      <c r="W100" s="28">
        <v>0</v>
      </c>
    </row>
    <row r="101" spans="1:23" s="1" customFormat="1" ht="17.100000000000001" customHeight="1" x14ac:dyDescent="0.15">
      <c r="A101" s="30"/>
      <c r="B101" s="11"/>
      <c r="C101" s="68" t="s">
        <v>203</v>
      </c>
      <c r="D101" s="79"/>
      <c r="E101" s="79"/>
      <c r="F101" s="3"/>
      <c r="G101" s="3"/>
      <c r="H101" s="3"/>
      <c r="I101" s="3"/>
      <c r="J101" s="3"/>
      <c r="K101" s="3"/>
      <c r="L101" s="3"/>
      <c r="M101" s="3"/>
      <c r="N101" s="3"/>
      <c r="O101" s="32">
        <f t="shared" si="78"/>
        <v>60762</v>
      </c>
      <c r="P101" s="27">
        <v>0</v>
      </c>
      <c r="Q101" s="27">
        <f t="shared" si="92"/>
        <v>60762</v>
      </c>
      <c r="R101" s="27">
        <f>R102</f>
        <v>11560</v>
      </c>
      <c r="S101" s="27">
        <f t="shared" ref="S101:V101" si="102">S102</f>
        <v>11848</v>
      </c>
      <c r="T101" s="27">
        <f t="shared" si="102"/>
        <v>12145</v>
      </c>
      <c r="U101" s="27">
        <f t="shared" si="102"/>
        <v>12449</v>
      </c>
      <c r="V101" s="27">
        <f t="shared" si="102"/>
        <v>12760</v>
      </c>
      <c r="W101" s="28">
        <v>0</v>
      </c>
    </row>
    <row r="102" spans="1:23" s="1" customFormat="1" ht="17.100000000000001" customHeight="1" x14ac:dyDescent="0.15">
      <c r="A102" s="30"/>
      <c r="B102" s="11"/>
      <c r="C102" s="11"/>
      <c r="D102" s="68" t="s">
        <v>204</v>
      </c>
      <c r="E102" s="79"/>
      <c r="F102" s="3"/>
      <c r="G102" s="3"/>
      <c r="H102" s="3"/>
      <c r="I102" s="3"/>
      <c r="J102" s="3"/>
      <c r="K102" s="3"/>
      <c r="L102" s="3"/>
      <c r="M102" s="3"/>
      <c r="N102" s="3"/>
      <c r="O102" s="32">
        <f t="shared" si="78"/>
        <v>60762</v>
      </c>
      <c r="P102" s="27">
        <v>0</v>
      </c>
      <c r="Q102" s="27">
        <f t="shared" si="92"/>
        <v>60762</v>
      </c>
      <c r="R102" s="27">
        <f>R103</f>
        <v>11560</v>
      </c>
      <c r="S102" s="27">
        <f t="shared" ref="S102:U102" si="103">S103</f>
        <v>11848</v>
      </c>
      <c r="T102" s="27">
        <f t="shared" si="103"/>
        <v>12145</v>
      </c>
      <c r="U102" s="27">
        <f t="shared" si="103"/>
        <v>12449</v>
      </c>
      <c r="V102" s="27">
        <v>12760</v>
      </c>
      <c r="W102" s="28">
        <v>0</v>
      </c>
    </row>
    <row r="103" spans="1:23" s="1" customFormat="1" ht="17.100000000000001" customHeight="1" x14ac:dyDescent="0.15">
      <c r="A103" s="30"/>
      <c r="B103" s="11"/>
      <c r="C103" s="11"/>
      <c r="D103" s="11"/>
      <c r="E103" s="70" t="s">
        <v>205</v>
      </c>
      <c r="F103" s="71" t="s">
        <v>1412</v>
      </c>
      <c r="G103" s="11"/>
      <c r="H103" s="66" t="s">
        <v>206</v>
      </c>
      <c r="I103" s="66" t="s">
        <v>207</v>
      </c>
      <c r="J103" s="66" t="s">
        <v>208</v>
      </c>
      <c r="K103" s="66" t="s">
        <v>209</v>
      </c>
      <c r="L103" s="66" t="s">
        <v>210</v>
      </c>
      <c r="M103" s="66" t="s">
        <v>211</v>
      </c>
      <c r="N103" s="33" t="s">
        <v>212</v>
      </c>
      <c r="O103" s="26">
        <f t="shared" si="78"/>
        <v>60762</v>
      </c>
      <c r="P103" s="27">
        <v>0</v>
      </c>
      <c r="Q103" s="27">
        <f t="shared" si="92"/>
        <v>60762</v>
      </c>
      <c r="R103" s="27">
        <f>R105</f>
        <v>11560</v>
      </c>
      <c r="S103" s="27">
        <f t="shared" ref="S103:V103" si="104">S105</f>
        <v>11848</v>
      </c>
      <c r="T103" s="27">
        <f t="shared" si="104"/>
        <v>12145</v>
      </c>
      <c r="U103" s="27">
        <f t="shared" si="104"/>
        <v>12449</v>
      </c>
      <c r="V103" s="27">
        <f t="shared" si="104"/>
        <v>12760</v>
      </c>
      <c r="W103" s="28">
        <v>0</v>
      </c>
    </row>
    <row r="104" spans="1:23" s="1" customFormat="1" ht="17.100000000000001" customHeight="1" x14ac:dyDescent="0.15">
      <c r="A104" s="30"/>
      <c r="B104" s="11"/>
      <c r="C104" s="11"/>
      <c r="D104" s="11"/>
      <c r="E104" s="71"/>
      <c r="F104" s="71"/>
      <c r="G104" s="11"/>
      <c r="H104" s="66"/>
      <c r="I104" s="66"/>
      <c r="J104" s="66"/>
      <c r="K104" s="66"/>
      <c r="L104" s="66"/>
      <c r="M104" s="66"/>
      <c r="N104" s="25" t="s">
        <v>213</v>
      </c>
      <c r="O104" s="26">
        <f t="shared" si="78"/>
        <v>60762</v>
      </c>
      <c r="P104" s="27">
        <v>0</v>
      </c>
      <c r="Q104" s="27">
        <f t="shared" si="92"/>
        <v>60762</v>
      </c>
      <c r="R104" s="27">
        <f t="shared" ref="R104" si="105">R103</f>
        <v>11560</v>
      </c>
      <c r="S104" s="27">
        <f t="shared" ref="S104" si="106">S103</f>
        <v>11848</v>
      </c>
      <c r="T104" s="27">
        <f t="shared" ref="T104" si="107">T103</f>
        <v>12145</v>
      </c>
      <c r="U104" s="27">
        <f t="shared" ref="U104" si="108">U103</f>
        <v>12449</v>
      </c>
      <c r="V104" s="27">
        <f t="shared" ref="V104" si="109">V103</f>
        <v>12760</v>
      </c>
      <c r="W104" s="28">
        <v>0</v>
      </c>
    </row>
    <row r="105" spans="1:23" s="1" customFormat="1" ht="17.100000000000001" customHeight="1" x14ac:dyDescent="0.15">
      <c r="A105" s="30"/>
      <c r="B105" s="11"/>
      <c r="C105" s="11"/>
      <c r="D105" s="11"/>
      <c r="E105" s="72"/>
      <c r="F105" s="71"/>
      <c r="G105" s="11"/>
      <c r="H105" s="66"/>
      <c r="I105" s="66"/>
      <c r="J105" s="66"/>
      <c r="K105" s="66"/>
      <c r="L105" s="66"/>
      <c r="M105" s="66"/>
      <c r="N105" s="25" t="s">
        <v>214</v>
      </c>
      <c r="O105" s="26">
        <f t="shared" si="78"/>
        <v>60762</v>
      </c>
      <c r="P105" s="27">
        <v>0</v>
      </c>
      <c r="Q105" s="27">
        <f t="shared" si="92"/>
        <v>60762</v>
      </c>
      <c r="R105" s="27">
        <v>11560</v>
      </c>
      <c r="S105" s="27">
        <v>11848</v>
      </c>
      <c r="T105" s="27">
        <v>12145</v>
      </c>
      <c r="U105" s="27">
        <v>12449</v>
      </c>
      <c r="V105" s="27">
        <v>12760</v>
      </c>
      <c r="W105" s="28">
        <v>0</v>
      </c>
    </row>
    <row r="106" spans="1:23" s="1" customFormat="1" ht="17.100000000000001" customHeight="1" x14ac:dyDescent="0.15">
      <c r="A106" s="30"/>
      <c r="B106" s="11"/>
      <c r="C106" s="68" t="s">
        <v>215</v>
      </c>
      <c r="D106" s="79"/>
      <c r="E106" s="79"/>
      <c r="F106" s="3"/>
      <c r="G106" s="3"/>
      <c r="H106" s="3"/>
      <c r="I106" s="3"/>
      <c r="J106" s="3"/>
      <c r="K106" s="3"/>
      <c r="L106" s="3"/>
      <c r="M106" s="3"/>
      <c r="N106" s="29"/>
      <c r="O106" s="26">
        <f t="shared" si="78"/>
        <v>7102</v>
      </c>
      <c r="P106" s="27">
        <v>0</v>
      </c>
      <c r="Q106" s="26">
        <f t="shared" si="92"/>
        <v>7102</v>
      </c>
      <c r="R106" s="27">
        <f>R107+R111</f>
        <v>1383</v>
      </c>
      <c r="S106" s="27">
        <f t="shared" ref="S106:V106" si="110">S107+S111</f>
        <v>1402</v>
      </c>
      <c r="T106" s="27">
        <f t="shared" si="110"/>
        <v>1420</v>
      </c>
      <c r="U106" s="27">
        <f t="shared" si="110"/>
        <v>1439</v>
      </c>
      <c r="V106" s="27">
        <f t="shared" si="110"/>
        <v>1458</v>
      </c>
      <c r="W106" s="28">
        <v>0</v>
      </c>
    </row>
    <row r="107" spans="1:23" s="1" customFormat="1" ht="17.100000000000001" customHeight="1" x14ac:dyDescent="0.15">
      <c r="A107" s="30"/>
      <c r="B107" s="11"/>
      <c r="C107" s="11"/>
      <c r="D107" s="68" t="s">
        <v>216</v>
      </c>
      <c r="E107" s="79"/>
      <c r="F107" s="3"/>
      <c r="G107" s="3"/>
      <c r="H107" s="3"/>
      <c r="I107" s="3"/>
      <c r="J107" s="3"/>
      <c r="K107" s="3"/>
      <c r="L107" s="3"/>
      <c r="M107" s="3"/>
      <c r="N107" s="29"/>
      <c r="O107" s="26">
        <f t="shared" si="78"/>
        <v>2285</v>
      </c>
      <c r="P107" s="27">
        <v>0</v>
      </c>
      <c r="Q107" s="27">
        <f t="shared" si="92"/>
        <v>2285</v>
      </c>
      <c r="R107" s="27">
        <f>R108</f>
        <v>439</v>
      </c>
      <c r="S107" s="27">
        <f t="shared" ref="S107" si="111">S108</f>
        <v>448</v>
      </c>
      <c r="T107" s="27">
        <f t="shared" ref="T107" si="112">T108</f>
        <v>457</v>
      </c>
      <c r="U107" s="27">
        <f t="shared" ref="U107" si="113">U108</f>
        <v>466</v>
      </c>
      <c r="V107" s="27">
        <v>475</v>
      </c>
      <c r="W107" s="28">
        <v>0</v>
      </c>
    </row>
    <row r="108" spans="1:23" s="1" customFormat="1" ht="17.100000000000001" customHeight="1" x14ac:dyDescent="0.15">
      <c r="A108" s="30"/>
      <c r="B108" s="11"/>
      <c r="C108" s="11"/>
      <c r="D108" s="11"/>
      <c r="E108" s="70" t="s">
        <v>217</v>
      </c>
      <c r="F108" s="71" t="s">
        <v>1311</v>
      </c>
      <c r="G108" s="11"/>
      <c r="H108" s="66" t="s">
        <v>218</v>
      </c>
      <c r="I108" s="66" t="s">
        <v>219</v>
      </c>
      <c r="J108" s="66" t="s">
        <v>220</v>
      </c>
      <c r="K108" s="66" t="s">
        <v>221</v>
      </c>
      <c r="L108" s="66" t="s">
        <v>222</v>
      </c>
      <c r="M108" s="66" t="s">
        <v>223</v>
      </c>
      <c r="N108" s="25" t="s">
        <v>224</v>
      </c>
      <c r="O108" s="26">
        <f t="shared" si="78"/>
        <v>2285</v>
      </c>
      <c r="P108" s="27">
        <v>0</v>
      </c>
      <c r="Q108" s="27">
        <f t="shared" si="92"/>
        <v>2285</v>
      </c>
      <c r="R108" s="27">
        <f>R110</f>
        <v>439</v>
      </c>
      <c r="S108" s="27">
        <f t="shared" ref="S108:V108" si="114">S110</f>
        <v>448</v>
      </c>
      <c r="T108" s="27">
        <f t="shared" si="114"/>
        <v>457</v>
      </c>
      <c r="U108" s="27">
        <f t="shared" si="114"/>
        <v>466</v>
      </c>
      <c r="V108" s="27">
        <f t="shared" si="114"/>
        <v>475</v>
      </c>
      <c r="W108" s="28">
        <v>0</v>
      </c>
    </row>
    <row r="109" spans="1:23" s="1" customFormat="1" ht="17.100000000000001" customHeight="1" x14ac:dyDescent="0.15">
      <c r="A109" s="30"/>
      <c r="B109" s="11"/>
      <c r="C109" s="11"/>
      <c r="D109" s="11"/>
      <c r="E109" s="71"/>
      <c r="F109" s="71"/>
      <c r="G109" s="11"/>
      <c r="H109" s="66"/>
      <c r="I109" s="66"/>
      <c r="J109" s="66"/>
      <c r="K109" s="66"/>
      <c r="L109" s="66"/>
      <c r="M109" s="66"/>
      <c r="N109" s="25" t="s">
        <v>225</v>
      </c>
      <c r="O109" s="26">
        <f t="shared" si="78"/>
        <v>2285</v>
      </c>
      <c r="P109" s="27">
        <v>0</v>
      </c>
      <c r="Q109" s="27">
        <f t="shared" si="92"/>
        <v>2285</v>
      </c>
      <c r="R109" s="27">
        <f t="shared" ref="R109" si="115">R108</f>
        <v>439</v>
      </c>
      <c r="S109" s="27">
        <f t="shared" ref="S109" si="116">S108</f>
        <v>448</v>
      </c>
      <c r="T109" s="27">
        <f t="shared" ref="T109" si="117">T108</f>
        <v>457</v>
      </c>
      <c r="U109" s="27">
        <f t="shared" ref="U109" si="118">U108</f>
        <v>466</v>
      </c>
      <c r="V109" s="27">
        <f t="shared" ref="V109" si="119">V108</f>
        <v>475</v>
      </c>
      <c r="W109" s="28">
        <v>0</v>
      </c>
    </row>
    <row r="110" spans="1:23" s="1" customFormat="1" ht="17.100000000000001" customHeight="1" x14ac:dyDescent="0.15">
      <c r="A110" s="30"/>
      <c r="B110" s="11"/>
      <c r="C110" s="11"/>
      <c r="D110" s="11"/>
      <c r="E110" s="72"/>
      <c r="F110" s="72"/>
      <c r="G110" s="12"/>
      <c r="H110" s="67"/>
      <c r="I110" s="67"/>
      <c r="J110" s="67"/>
      <c r="K110" s="67"/>
      <c r="L110" s="67"/>
      <c r="M110" s="67"/>
      <c r="N110" s="25" t="s">
        <v>226</v>
      </c>
      <c r="O110" s="26">
        <f t="shared" si="78"/>
        <v>2285</v>
      </c>
      <c r="P110" s="27">
        <v>0</v>
      </c>
      <c r="Q110" s="27">
        <f t="shared" si="92"/>
        <v>2285</v>
      </c>
      <c r="R110" s="27">
        <v>439</v>
      </c>
      <c r="S110" s="27">
        <v>448</v>
      </c>
      <c r="T110" s="27">
        <v>457</v>
      </c>
      <c r="U110" s="27">
        <v>466</v>
      </c>
      <c r="V110" s="27">
        <v>475</v>
      </c>
      <c r="W110" s="28">
        <v>0</v>
      </c>
    </row>
    <row r="111" spans="1:23" s="1" customFormat="1" ht="17.100000000000001" customHeight="1" x14ac:dyDescent="0.15">
      <c r="A111" s="30"/>
      <c r="B111" s="11"/>
      <c r="C111" s="11"/>
      <c r="D111" s="68" t="s">
        <v>227</v>
      </c>
      <c r="E111" s="69"/>
      <c r="F111" s="13"/>
      <c r="G111" s="13"/>
      <c r="H111" s="13"/>
      <c r="I111" s="13"/>
      <c r="J111" s="13"/>
      <c r="K111" s="13"/>
      <c r="L111" s="13"/>
      <c r="M111" s="13"/>
      <c r="N111" s="13"/>
      <c r="O111" s="26">
        <f t="shared" si="78"/>
        <v>4817</v>
      </c>
      <c r="P111" s="27">
        <v>0</v>
      </c>
      <c r="Q111" s="27">
        <f t="shared" si="92"/>
        <v>4817</v>
      </c>
      <c r="R111" s="27">
        <f>R112</f>
        <v>944</v>
      </c>
      <c r="S111" s="27">
        <f t="shared" ref="S111" si="120">S112</f>
        <v>954</v>
      </c>
      <c r="T111" s="27">
        <f t="shared" ref="T111" si="121">T112</f>
        <v>963</v>
      </c>
      <c r="U111" s="27">
        <f t="shared" ref="U111" si="122">U112</f>
        <v>973</v>
      </c>
      <c r="V111" s="27">
        <v>983</v>
      </c>
      <c r="W111" s="28">
        <v>0</v>
      </c>
    </row>
    <row r="112" spans="1:23" s="1" customFormat="1" ht="17.100000000000001" customHeight="1" x14ac:dyDescent="0.15">
      <c r="A112" s="30"/>
      <c r="B112" s="11"/>
      <c r="C112" s="11"/>
      <c r="D112" s="11"/>
      <c r="E112" s="70" t="s">
        <v>228</v>
      </c>
      <c r="F112" s="70" t="s">
        <v>1413</v>
      </c>
      <c r="G112" s="10"/>
      <c r="H112" s="65" t="s">
        <v>229</v>
      </c>
      <c r="I112" s="65" t="s">
        <v>230</v>
      </c>
      <c r="J112" s="65" t="s">
        <v>231</v>
      </c>
      <c r="K112" s="65" t="s">
        <v>232</v>
      </c>
      <c r="L112" s="65" t="s">
        <v>233</v>
      </c>
      <c r="M112" s="65" t="s">
        <v>234</v>
      </c>
      <c r="N112" s="25" t="s">
        <v>235</v>
      </c>
      <c r="O112" s="26">
        <f t="shared" si="78"/>
        <v>4817</v>
      </c>
      <c r="P112" s="27">
        <v>0</v>
      </c>
      <c r="Q112" s="27">
        <f t="shared" si="92"/>
        <v>4817</v>
      </c>
      <c r="R112" s="27">
        <f>R114</f>
        <v>944</v>
      </c>
      <c r="S112" s="27">
        <f t="shared" ref="S112:V112" si="123">S114</f>
        <v>954</v>
      </c>
      <c r="T112" s="27">
        <f t="shared" si="123"/>
        <v>963</v>
      </c>
      <c r="U112" s="27">
        <f t="shared" si="123"/>
        <v>973</v>
      </c>
      <c r="V112" s="27">
        <f t="shared" si="123"/>
        <v>983</v>
      </c>
      <c r="W112" s="28">
        <v>0</v>
      </c>
    </row>
    <row r="113" spans="1:23" s="1" customFormat="1" ht="17.100000000000001" customHeight="1" x14ac:dyDescent="0.15">
      <c r="A113" s="30"/>
      <c r="B113" s="11"/>
      <c r="C113" s="11"/>
      <c r="D113" s="11"/>
      <c r="E113" s="71"/>
      <c r="F113" s="71"/>
      <c r="G113" s="11"/>
      <c r="H113" s="66"/>
      <c r="I113" s="66"/>
      <c r="J113" s="66"/>
      <c r="K113" s="66"/>
      <c r="L113" s="66"/>
      <c r="M113" s="66"/>
      <c r="N113" s="25" t="s">
        <v>236</v>
      </c>
      <c r="O113" s="26">
        <f t="shared" si="78"/>
        <v>4817</v>
      </c>
      <c r="P113" s="27">
        <v>0</v>
      </c>
      <c r="Q113" s="27">
        <f t="shared" si="92"/>
        <v>4817</v>
      </c>
      <c r="R113" s="27">
        <f t="shared" ref="R113" si="124">R112</f>
        <v>944</v>
      </c>
      <c r="S113" s="27">
        <f t="shared" ref="S113" si="125">S112</f>
        <v>954</v>
      </c>
      <c r="T113" s="27">
        <f t="shared" ref="T113" si="126">T112</f>
        <v>963</v>
      </c>
      <c r="U113" s="27">
        <f t="shared" ref="U113" si="127">U112</f>
        <v>973</v>
      </c>
      <c r="V113" s="27">
        <f t="shared" ref="V113" si="128">V112</f>
        <v>983</v>
      </c>
      <c r="W113" s="28">
        <v>0</v>
      </c>
    </row>
    <row r="114" spans="1:23" s="1" customFormat="1" ht="17.100000000000001" customHeight="1" x14ac:dyDescent="0.15">
      <c r="A114" s="30"/>
      <c r="B114" s="11"/>
      <c r="C114" s="11"/>
      <c r="D114" s="11"/>
      <c r="E114" s="72"/>
      <c r="F114" s="71"/>
      <c r="G114" s="11"/>
      <c r="H114" s="66"/>
      <c r="I114" s="66"/>
      <c r="J114" s="66"/>
      <c r="K114" s="66"/>
      <c r="L114" s="66"/>
      <c r="M114" s="66"/>
      <c r="N114" s="25" t="s">
        <v>237</v>
      </c>
      <c r="O114" s="26">
        <f t="shared" si="78"/>
        <v>4817</v>
      </c>
      <c r="P114" s="27">
        <v>0</v>
      </c>
      <c r="Q114" s="27">
        <f t="shared" si="92"/>
        <v>4817</v>
      </c>
      <c r="R114" s="27">
        <v>944</v>
      </c>
      <c r="S114" s="27">
        <v>954</v>
      </c>
      <c r="T114" s="27">
        <v>963</v>
      </c>
      <c r="U114" s="27">
        <v>973</v>
      </c>
      <c r="V114" s="27">
        <v>983</v>
      </c>
      <c r="W114" s="28">
        <v>0</v>
      </c>
    </row>
    <row r="115" spans="1:23" s="1" customFormat="1" ht="17.100000000000001" customHeight="1" x14ac:dyDescent="0.15">
      <c r="A115" s="100" t="s">
        <v>238</v>
      </c>
      <c r="B115" s="101"/>
      <c r="C115" s="101"/>
      <c r="D115" s="101"/>
      <c r="E115" s="101"/>
      <c r="F115" s="3"/>
      <c r="G115" s="3"/>
      <c r="H115" s="3"/>
      <c r="I115" s="3"/>
      <c r="J115" s="3"/>
      <c r="K115" s="3"/>
      <c r="L115" s="3"/>
      <c r="M115" s="3"/>
      <c r="N115" s="29"/>
      <c r="O115" s="26">
        <f t="shared" si="78"/>
        <v>1155760</v>
      </c>
      <c r="P115" s="27">
        <v>4984</v>
      </c>
      <c r="Q115" s="27">
        <f t="shared" si="92"/>
        <v>1150776</v>
      </c>
      <c r="R115" s="27">
        <f>R116+R151+R249+R325+R374</f>
        <v>222816</v>
      </c>
      <c r="S115" s="27">
        <f t="shared" ref="S115:V115" si="129">S116+S151+S249+S325+S374</f>
        <v>224099</v>
      </c>
      <c r="T115" s="27">
        <f t="shared" si="129"/>
        <v>227777</v>
      </c>
      <c r="U115" s="27">
        <f t="shared" si="129"/>
        <v>234792</v>
      </c>
      <c r="V115" s="27">
        <f t="shared" si="129"/>
        <v>241292</v>
      </c>
      <c r="W115" s="28">
        <v>0</v>
      </c>
    </row>
    <row r="116" spans="1:23" s="1" customFormat="1" ht="17.100000000000001" customHeight="1" x14ac:dyDescent="0.15">
      <c r="A116" s="30"/>
      <c r="B116" s="68" t="s">
        <v>239</v>
      </c>
      <c r="C116" s="79"/>
      <c r="D116" s="79"/>
      <c r="E116" s="79"/>
      <c r="F116" s="3"/>
      <c r="G116" s="3"/>
      <c r="H116" s="3"/>
      <c r="I116" s="3"/>
      <c r="J116" s="3"/>
      <c r="K116" s="3"/>
      <c r="L116" s="3"/>
      <c r="M116" s="3"/>
      <c r="N116" s="29"/>
      <c r="O116" s="26">
        <f t="shared" si="78"/>
        <v>289429</v>
      </c>
      <c r="P116" s="27">
        <v>0</v>
      </c>
      <c r="Q116" s="27">
        <f t="shared" si="92"/>
        <v>289429</v>
      </c>
      <c r="R116" s="27">
        <f>R117</f>
        <v>55151</v>
      </c>
      <c r="S116" s="27">
        <f t="shared" ref="S116:V116" si="130">S117</f>
        <v>56546</v>
      </c>
      <c r="T116" s="27">
        <f t="shared" si="130"/>
        <v>57864</v>
      </c>
      <c r="U116" s="27">
        <f t="shared" si="130"/>
        <v>59226</v>
      </c>
      <c r="V116" s="27">
        <f t="shared" si="130"/>
        <v>60642</v>
      </c>
      <c r="W116" s="28">
        <v>0</v>
      </c>
    </row>
    <row r="117" spans="1:23" s="1" customFormat="1" ht="17.100000000000001" customHeight="1" x14ac:dyDescent="0.15">
      <c r="A117" s="30"/>
      <c r="B117" s="11"/>
      <c r="C117" s="68" t="s">
        <v>240</v>
      </c>
      <c r="D117" s="79"/>
      <c r="E117" s="79"/>
      <c r="F117" s="3"/>
      <c r="G117" s="3"/>
      <c r="H117" s="3"/>
      <c r="I117" s="3"/>
      <c r="J117" s="3"/>
      <c r="K117" s="3"/>
      <c r="L117" s="3"/>
      <c r="M117" s="3"/>
      <c r="N117" s="29"/>
      <c r="O117" s="26">
        <f t="shared" si="78"/>
        <v>289429</v>
      </c>
      <c r="P117" s="27">
        <v>0</v>
      </c>
      <c r="Q117" s="27">
        <f t="shared" si="92"/>
        <v>289429</v>
      </c>
      <c r="R117" s="27">
        <f>R118+R129+R145</f>
        <v>55151</v>
      </c>
      <c r="S117" s="27">
        <f t="shared" ref="S117:V117" si="131">S118+S129+S145</f>
        <v>56546</v>
      </c>
      <c r="T117" s="27">
        <f t="shared" si="131"/>
        <v>57864</v>
      </c>
      <c r="U117" s="27">
        <f t="shared" si="131"/>
        <v>59226</v>
      </c>
      <c r="V117" s="27">
        <f t="shared" si="131"/>
        <v>60642</v>
      </c>
      <c r="W117" s="28">
        <v>0</v>
      </c>
    </row>
    <row r="118" spans="1:23" s="1" customFormat="1" ht="17.100000000000001" customHeight="1" x14ac:dyDescent="0.15">
      <c r="A118" s="30"/>
      <c r="B118" s="11"/>
      <c r="C118" s="11"/>
      <c r="D118" s="68" t="s">
        <v>241</v>
      </c>
      <c r="E118" s="79"/>
      <c r="F118" s="3"/>
      <c r="G118" s="3"/>
      <c r="H118" s="3"/>
      <c r="I118" s="3"/>
      <c r="J118" s="3"/>
      <c r="K118" s="3"/>
      <c r="L118" s="3"/>
      <c r="M118" s="3"/>
      <c r="N118" s="29"/>
      <c r="O118" s="26">
        <f t="shared" si="78"/>
        <v>195022</v>
      </c>
      <c r="P118" s="27">
        <v>0</v>
      </c>
      <c r="Q118" s="27">
        <f t="shared" si="92"/>
        <v>195022</v>
      </c>
      <c r="R118" s="27">
        <f>R119+R124</f>
        <v>37230</v>
      </c>
      <c r="S118" s="27">
        <f t="shared" ref="S118:V118" si="132">S119+S124</f>
        <v>38158</v>
      </c>
      <c r="T118" s="27">
        <f t="shared" si="132"/>
        <v>38996</v>
      </c>
      <c r="U118" s="27">
        <f t="shared" si="132"/>
        <v>39865</v>
      </c>
      <c r="V118" s="27">
        <f t="shared" si="132"/>
        <v>40773</v>
      </c>
      <c r="W118" s="28">
        <v>0</v>
      </c>
    </row>
    <row r="119" spans="1:23" s="1" customFormat="1" ht="17.100000000000001" customHeight="1" x14ac:dyDescent="0.15">
      <c r="A119" s="30"/>
      <c r="B119" s="11"/>
      <c r="C119" s="11"/>
      <c r="D119" s="11"/>
      <c r="E119" s="70" t="s">
        <v>242</v>
      </c>
      <c r="F119" s="71" t="s">
        <v>1312</v>
      </c>
      <c r="G119" s="66" t="s">
        <v>1316</v>
      </c>
      <c r="H119" s="66" t="s">
        <v>243</v>
      </c>
      <c r="I119" s="66" t="s">
        <v>244</v>
      </c>
      <c r="J119" s="66" t="s">
        <v>245</v>
      </c>
      <c r="K119" s="66" t="s">
        <v>246</v>
      </c>
      <c r="L119" s="66" t="s">
        <v>247</v>
      </c>
      <c r="M119" s="66" t="s">
        <v>248</v>
      </c>
      <c r="N119" s="25" t="s">
        <v>249</v>
      </c>
      <c r="O119" s="26">
        <f t="shared" si="78"/>
        <v>192550</v>
      </c>
      <c r="P119" s="27">
        <v>0</v>
      </c>
      <c r="Q119" s="27">
        <f t="shared" si="92"/>
        <v>192550</v>
      </c>
      <c r="R119" s="27">
        <f>R121+R122+R123</f>
        <v>37000</v>
      </c>
      <c r="S119" s="27">
        <f t="shared" ref="S119:V119" si="133">S121+S122+S123</f>
        <v>37740</v>
      </c>
      <c r="T119" s="27">
        <f t="shared" si="133"/>
        <v>38495</v>
      </c>
      <c r="U119" s="27">
        <f t="shared" si="133"/>
        <v>39264</v>
      </c>
      <c r="V119" s="27">
        <f t="shared" si="133"/>
        <v>40051</v>
      </c>
      <c r="W119" s="28">
        <v>0</v>
      </c>
    </row>
    <row r="120" spans="1:23" s="1" customFormat="1" ht="17.100000000000001" customHeight="1" x14ac:dyDescent="0.15">
      <c r="A120" s="30"/>
      <c r="B120" s="11"/>
      <c r="C120" s="11"/>
      <c r="D120" s="11"/>
      <c r="E120" s="71"/>
      <c r="F120" s="71"/>
      <c r="G120" s="66"/>
      <c r="H120" s="66"/>
      <c r="I120" s="66"/>
      <c r="J120" s="66"/>
      <c r="K120" s="66"/>
      <c r="L120" s="66"/>
      <c r="M120" s="66"/>
      <c r="N120" s="25" t="s">
        <v>250</v>
      </c>
      <c r="O120" s="26">
        <f t="shared" si="78"/>
        <v>192550</v>
      </c>
      <c r="P120" s="27">
        <v>0</v>
      </c>
      <c r="Q120" s="27">
        <f t="shared" si="92"/>
        <v>192550</v>
      </c>
      <c r="R120" s="27">
        <f t="shared" ref="R120" si="134">R119</f>
        <v>37000</v>
      </c>
      <c r="S120" s="27">
        <f t="shared" ref="S120" si="135">S119</f>
        <v>37740</v>
      </c>
      <c r="T120" s="27">
        <f t="shared" ref="T120" si="136">T119</f>
        <v>38495</v>
      </c>
      <c r="U120" s="27">
        <f t="shared" ref="U120" si="137">U119</f>
        <v>39264</v>
      </c>
      <c r="V120" s="27">
        <f t="shared" ref="V120" si="138">V119</f>
        <v>40051</v>
      </c>
      <c r="W120" s="28">
        <v>0</v>
      </c>
    </row>
    <row r="121" spans="1:23" s="1" customFormat="1" ht="17.100000000000001" customHeight="1" x14ac:dyDescent="0.15">
      <c r="A121" s="30"/>
      <c r="B121" s="11"/>
      <c r="C121" s="11"/>
      <c r="D121" s="11"/>
      <c r="E121" s="71"/>
      <c r="F121" s="71"/>
      <c r="G121" s="66"/>
      <c r="H121" s="66"/>
      <c r="I121" s="66"/>
      <c r="J121" s="66"/>
      <c r="K121" s="66"/>
      <c r="L121" s="66"/>
      <c r="M121" s="66"/>
      <c r="N121" s="25" t="s">
        <v>251</v>
      </c>
      <c r="O121" s="26">
        <f t="shared" si="78"/>
        <v>173294</v>
      </c>
      <c r="P121" s="27">
        <v>0</v>
      </c>
      <c r="Q121" s="27">
        <f t="shared" si="92"/>
        <v>173294</v>
      </c>
      <c r="R121" s="27">
        <v>33300</v>
      </c>
      <c r="S121" s="27">
        <v>33966</v>
      </c>
      <c r="T121" s="27">
        <v>34645</v>
      </c>
      <c r="U121" s="27">
        <v>35338</v>
      </c>
      <c r="V121" s="27">
        <v>36045</v>
      </c>
      <c r="W121" s="28">
        <v>0</v>
      </c>
    </row>
    <row r="122" spans="1:23" s="1" customFormat="1" ht="17.100000000000001" customHeight="1" x14ac:dyDescent="0.15">
      <c r="A122" s="30"/>
      <c r="B122" s="11"/>
      <c r="C122" s="11"/>
      <c r="D122" s="11"/>
      <c r="E122" s="71"/>
      <c r="F122" s="71"/>
      <c r="G122" s="66"/>
      <c r="H122" s="66"/>
      <c r="I122" s="66"/>
      <c r="J122" s="66"/>
      <c r="K122" s="66"/>
      <c r="L122" s="66"/>
      <c r="M122" s="66"/>
      <c r="N122" s="25" t="s">
        <v>252</v>
      </c>
      <c r="O122" s="26">
        <f t="shared" si="78"/>
        <v>13479</v>
      </c>
      <c r="P122" s="27">
        <v>0</v>
      </c>
      <c r="Q122" s="27">
        <f t="shared" si="92"/>
        <v>13479</v>
      </c>
      <c r="R122" s="27">
        <v>2590</v>
      </c>
      <c r="S122" s="27">
        <v>2642</v>
      </c>
      <c r="T122" s="27">
        <v>2695</v>
      </c>
      <c r="U122" s="27">
        <v>2748</v>
      </c>
      <c r="V122" s="27">
        <v>2804</v>
      </c>
      <c r="W122" s="28">
        <v>0</v>
      </c>
    </row>
    <row r="123" spans="1:23" s="1" customFormat="1" ht="17.100000000000001" customHeight="1" x14ac:dyDescent="0.15">
      <c r="A123" s="30"/>
      <c r="B123" s="11"/>
      <c r="C123" s="11"/>
      <c r="D123" s="11"/>
      <c r="E123" s="72"/>
      <c r="F123" s="72"/>
      <c r="G123" s="67"/>
      <c r="H123" s="67"/>
      <c r="I123" s="67"/>
      <c r="J123" s="67"/>
      <c r="K123" s="67"/>
      <c r="L123" s="67"/>
      <c r="M123" s="67"/>
      <c r="N123" s="25" t="s">
        <v>253</v>
      </c>
      <c r="O123" s="26">
        <f t="shared" si="78"/>
        <v>5777</v>
      </c>
      <c r="P123" s="27">
        <v>0</v>
      </c>
      <c r="Q123" s="27">
        <f t="shared" si="92"/>
        <v>5777</v>
      </c>
      <c r="R123" s="27">
        <v>1110</v>
      </c>
      <c r="S123" s="27">
        <v>1132</v>
      </c>
      <c r="T123" s="27">
        <v>1155</v>
      </c>
      <c r="U123" s="27">
        <v>1178</v>
      </c>
      <c r="V123" s="27">
        <v>1202</v>
      </c>
      <c r="W123" s="28">
        <v>0</v>
      </c>
    </row>
    <row r="124" spans="1:23" s="1" customFormat="1" ht="17.100000000000001" customHeight="1" x14ac:dyDescent="0.15">
      <c r="A124" s="30"/>
      <c r="B124" s="11"/>
      <c r="C124" s="11"/>
      <c r="D124" s="11"/>
      <c r="E124" s="70" t="s">
        <v>254</v>
      </c>
      <c r="F124" s="70" t="s">
        <v>1414</v>
      </c>
      <c r="G124" s="65" t="s">
        <v>1316</v>
      </c>
      <c r="H124" s="65" t="s">
        <v>255</v>
      </c>
      <c r="I124" s="65" t="s">
        <v>256</v>
      </c>
      <c r="J124" s="65" t="s">
        <v>257</v>
      </c>
      <c r="K124" s="65" t="s">
        <v>258</v>
      </c>
      <c r="L124" s="65" t="s">
        <v>259</v>
      </c>
      <c r="M124" s="65" t="s">
        <v>260</v>
      </c>
      <c r="N124" s="25" t="s">
        <v>261</v>
      </c>
      <c r="O124" s="26">
        <f t="shared" si="78"/>
        <v>2472</v>
      </c>
      <c r="P124" s="27">
        <v>0</v>
      </c>
      <c r="Q124" s="27">
        <f t="shared" si="92"/>
        <v>2472</v>
      </c>
      <c r="R124" s="27">
        <f>R126+R127+R128</f>
        <v>230</v>
      </c>
      <c r="S124" s="27">
        <f t="shared" ref="S124:V124" si="139">S126+S127+S128</f>
        <v>418</v>
      </c>
      <c r="T124" s="27">
        <f t="shared" si="139"/>
        <v>501</v>
      </c>
      <c r="U124" s="27">
        <f t="shared" si="139"/>
        <v>601</v>
      </c>
      <c r="V124" s="27">
        <f t="shared" si="139"/>
        <v>722</v>
      </c>
      <c r="W124" s="28">
        <v>0</v>
      </c>
    </row>
    <row r="125" spans="1:23" s="1" customFormat="1" ht="17.100000000000001" customHeight="1" x14ac:dyDescent="0.15">
      <c r="A125" s="30"/>
      <c r="B125" s="11"/>
      <c r="C125" s="11"/>
      <c r="D125" s="11"/>
      <c r="E125" s="71"/>
      <c r="F125" s="71"/>
      <c r="G125" s="66"/>
      <c r="H125" s="66"/>
      <c r="I125" s="66"/>
      <c r="J125" s="66"/>
      <c r="K125" s="66"/>
      <c r="L125" s="66"/>
      <c r="M125" s="66"/>
      <c r="N125" s="25" t="s">
        <v>262</v>
      </c>
      <c r="O125" s="26">
        <f t="shared" si="78"/>
        <v>2472</v>
      </c>
      <c r="P125" s="27">
        <v>0</v>
      </c>
      <c r="Q125" s="27">
        <f t="shared" si="92"/>
        <v>2472</v>
      </c>
      <c r="R125" s="27">
        <f t="shared" ref="R125" si="140">R124</f>
        <v>230</v>
      </c>
      <c r="S125" s="27">
        <f t="shared" ref="S125" si="141">S124</f>
        <v>418</v>
      </c>
      <c r="T125" s="27">
        <f t="shared" ref="T125" si="142">T124</f>
        <v>501</v>
      </c>
      <c r="U125" s="27">
        <f t="shared" ref="U125" si="143">U124</f>
        <v>601</v>
      </c>
      <c r="V125" s="27">
        <f t="shared" ref="V125" si="144">V124</f>
        <v>722</v>
      </c>
      <c r="W125" s="28">
        <v>0</v>
      </c>
    </row>
    <row r="126" spans="1:23" s="1" customFormat="1" ht="17.100000000000001" customHeight="1" x14ac:dyDescent="0.15">
      <c r="A126" s="30"/>
      <c r="B126" s="11"/>
      <c r="C126" s="11"/>
      <c r="D126" s="11"/>
      <c r="E126" s="71"/>
      <c r="F126" s="71"/>
      <c r="G126" s="66"/>
      <c r="H126" s="66"/>
      <c r="I126" s="66"/>
      <c r="J126" s="66"/>
      <c r="K126" s="66"/>
      <c r="L126" s="66"/>
      <c r="M126" s="66"/>
      <c r="N126" s="25" t="s">
        <v>263</v>
      </c>
      <c r="O126" s="26">
        <f t="shared" si="78"/>
        <v>2224</v>
      </c>
      <c r="P126" s="27">
        <v>0</v>
      </c>
      <c r="Q126" s="27">
        <f t="shared" si="92"/>
        <v>2224</v>
      </c>
      <c r="R126" s="27">
        <v>207</v>
      </c>
      <c r="S126" s="27">
        <v>376</v>
      </c>
      <c r="T126" s="27">
        <v>451</v>
      </c>
      <c r="U126" s="27">
        <v>541</v>
      </c>
      <c r="V126" s="27">
        <v>649</v>
      </c>
      <c r="W126" s="28">
        <v>0</v>
      </c>
    </row>
    <row r="127" spans="1:23" s="1" customFormat="1" ht="17.100000000000001" customHeight="1" x14ac:dyDescent="0.15">
      <c r="A127" s="30"/>
      <c r="B127" s="11"/>
      <c r="C127" s="11"/>
      <c r="D127" s="11"/>
      <c r="E127" s="71"/>
      <c r="F127" s="71"/>
      <c r="G127" s="66"/>
      <c r="H127" s="66"/>
      <c r="I127" s="66"/>
      <c r="J127" s="66"/>
      <c r="K127" s="66"/>
      <c r="L127" s="66"/>
      <c r="M127" s="66"/>
      <c r="N127" s="25" t="s">
        <v>264</v>
      </c>
      <c r="O127" s="26">
        <f t="shared" si="78"/>
        <v>173</v>
      </c>
      <c r="P127" s="27">
        <v>0</v>
      </c>
      <c r="Q127" s="27">
        <f t="shared" si="92"/>
        <v>173</v>
      </c>
      <c r="R127" s="27">
        <v>16</v>
      </c>
      <c r="S127" s="27">
        <v>29</v>
      </c>
      <c r="T127" s="27">
        <v>35</v>
      </c>
      <c r="U127" s="27">
        <v>42</v>
      </c>
      <c r="V127" s="27">
        <v>51</v>
      </c>
      <c r="W127" s="28">
        <v>0</v>
      </c>
    </row>
    <row r="128" spans="1:23" s="1" customFormat="1" ht="17.100000000000001" customHeight="1" x14ac:dyDescent="0.15">
      <c r="A128" s="30"/>
      <c r="B128" s="11"/>
      <c r="C128" s="11"/>
      <c r="D128" s="11"/>
      <c r="E128" s="72"/>
      <c r="F128" s="72"/>
      <c r="G128" s="67"/>
      <c r="H128" s="67"/>
      <c r="I128" s="67"/>
      <c r="J128" s="67"/>
      <c r="K128" s="67"/>
      <c r="L128" s="67"/>
      <c r="M128" s="67"/>
      <c r="N128" s="25" t="s">
        <v>265</v>
      </c>
      <c r="O128" s="26">
        <f t="shared" si="78"/>
        <v>75</v>
      </c>
      <c r="P128" s="27">
        <v>0</v>
      </c>
      <c r="Q128" s="27">
        <f t="shared" si="92"/>
        <v>75</v>
      </c>
      <c r="R128" s="27">
        <v>7</v>
      </c>
      <c r="S128" s="27">
        <v>13</v>
      </c>
      <c r="T128" s="27">
        <v>15</v>
      </c>
      <c r="U128" s="27">
        <v>18</v>
      </c>
      <c r="V128" s="27">
        <v>22</v>
      </c>
      <c r="W128" s="28">
        <v>0</v>
      </c>
    </row>
    <row r="129" spans="1:23" s="1" customFormat="1" ht="17.100000000000001" customHeight="1" x14ac:dyDescent="0.15">
      <c r="A129" s="30"/>
      <c r="B129" s="11"/>
      <c r="C129" s="11"/>
      <c r="D129" s="68" t="s">
        <v>266</v>
      </c>
      <c r="E129" s="69"/>
      <c r="F129" s="13"/>
      <c r="G129" s="13"/>
      <c r="H129" s="13"/>
      <c r="I129" s="13"/>
      <c r="J129" s="13"/>
      <c r="K129" s="13"/>
      <c r="L129" s="13"/>
      <c r="M129" s="13"/>
      <c r="N129" s="13"/>
      <c r="O129" s="26">
        <f t="shared" si="78"/>
        <v>24728</v>
      </c>
      <c r="P129" s="27">
        <v>0</v>
      </c>
      <c r="Q129" s="27">
        <f t="shared" si="92"/>
        <v>24728</v>
      </c>
      <c r="R129" s="27">
        <f>R130+R135+R140</f>
        <v>4796</v>
      </c>
      <c r="S129" s="27">
        <f t="shared" ref="S129:V129" si="145">S130+S135+S140</f>
        <v>4870</v>
      </c>
      <c r="T129" s="27">
        <f t="shared" si="145"/>
        <v>4944</v>
      </c>
      <c r="U129" s="27">
        <f t="shared" si="145"/>
        <v>5020</v>
      </c>
      <c r="V129" s="27">
        <f t="shared" si="145"/>
        <v>5098</v>
      </c>
      <c r="W129" s="28">
        <v>0</v>
      </c>
    </row>
    <row r="130" spans="1:23" s="1" customFormat="1" ht="17.100000000000001" customHeight="1" x14ac:dyDescent="0.15">
      <c r="A130" s="30"/>
      <c r="B130" s="11"/>
      <c r="C130" s="11"/>
      <c r="D130" s="11"/>
      <c r="E130" s="70" t="s">
        <v>267</v>
      </c>
      <c r="F130" s="70" t="s">
        <v>1415</v>
      </c>
      <c r="G130" s="65" t="s">
        <v>1315</v>
      </c>
      <c r="H130" s="65" t="s">
        <v>268</v>
      </c>
      <c r="I130" s="65" t="s">
        <v>269</v>
      </c>
      <c r="J130" s="65" t="s">
        <v>270</v>
      </c>
      <c r="K130" s="65" t="s">
        <v>271</v>
      </c>
      <c r="L130" s="65" t="s">
        <v>272</v>
      </c>
      <c r="M130" s="65" t="s">
        <v>273</v>
      </c>
      <c r="N130" s="25" t="s">
        <v>274</v>
      </c>
      <c r="O130" s="26">
        <f t="shared" si="78"/>
        <v>19144</v>
      </c>
      <c r="P130" s="27">
        <v>0</v>
      </c>
      <c r="Q130" s="27">
        <f t="shared" si="92"/>
        <v>19144</v>
      </c>
      <c r="R130" s="27">
        <f>R132+R133+R134</f>
        <v>3715</v>
      </c>
      <c r="S130" s="27">
        <f t="shared" ref="S130:V130" si="146">S132+S133+S134</f>
        <v>3771</v>
      </c>
      <c r="T130" s="27">
        <f t="shared" si="146"/>
        <v>3828</v>
      </c>
      <c r="U130" s="27">
        <f t="shared" si="146"/>
        <v>3886</v>
      </c>
      <c r="V130" s="27">
        <f t="shared" si="146"/>
        <v>3944</v>
      </c>
      <c r="W130" s="28">
        <v>0</v>
      </c>
    </row>
    <row r="131" spans="1:23" s="1" customFormat="1" ht="17.100000000000001" customHeight="1" x14ac:dyDescent="0.15">
      <c r="A131" s="30"/>
      <c r="B131" s="11"/>
      <c r="C131" s="11"/>
      <c r="D131" s="11"/>
      <c r="E131" s="71"/>
      <c r="F131" s="71"/>
      <c r="G131" s="66"/>
      <c r="H131" s="66"/>
      <c r="I131" s="66"/>
      <c r="J131" s="66"/>
      <c r="K131" s="66"/>
      <c r="L131" s="66"/>
      <c r="M131" s="66"/>
      <c r="N131" s="25" t="s">
        <v>275</v>
      </c>
      <c r="O131" s="26">
        <f t="shared" si="78"/>
        <v>19144</v>
      </c>
      <c r="P131" s="27">
        <v>0</v>
      </c>
      <c r="Q131" s="27">
        <f t="shared" si="92"/>
        <v>19144</v>
      </c>
      <c r="R131" s="27">
        <f t="shared" ref="R131" si="147">R130</f>
        <v>3715</v>
      </c>
      <c r="S131" s="27">
        <f t="shared" ref="S131" si="148">S130</f>
        <v>3771</v>
      </c>
      <c r="T131" s="27">
        <f t="shared" ref="T131" si="149">T130</f>
        <v>3828</v>
      </c>
      <c r="U131" s="27">
        <f t="shared" ref="U131" si="150">U130</f>
        <v>3886</v>
      </c>
      <c r="V131" s="27">
        <f t="shared" ref="V131" si="151">V130</f>
        <v>3944</v>
      </c>
      <c r="W131" s="28">
        <v>0</v>
      </c>
    </row>
    <row r="132" spans="1:23" s="1" customFormat="1" ht="17.100000000000001" customHeight="1" x14ac:dyDescent="0.15">
      <c r="A132" s="30"/>
      <c r="B132" s="11"/>
      <c r="C132" s="11"/>
      <c r="D132" s="11"/>
      <c r="E132" s="71"/>
      <c r="F132" s="71"/>
      <c r="G132" s="66"/>
      <c r="H132" s="66"/>
      <c r="I132" s="66"/>
      <c r="J132" s="66"/>
      <c r="K132" s="66"/>
      <c r="L132" s="66"/>
      <c r="M132" s="66"/>
      <c r="N132" s="25" t="s">
        <v>276</v>
      </c>
      <c r="O132" s="26">
        <f t="shared" si="78"/>
        <v>17230</v>
      </c>
      <c r="P132" s="27">
        <v>0</v>
      </c>
      <c r="Q132" s="27">
        <f t="shared" si="92"/>
        <v>17230</v>
      </c>
      <c r="R132" s="27">
        <v>3344</v>
      </c>
      <c r="S132" s="27">
        <v>3394</v>
      </c>
      <c r="T132" s="27">
        <v>3445</v>
      </c>
      <c r="U132" s="27">
        <v>3497</v>
      </c>
      <c r="V132" s="27">
        <v>3550</v>
      </c>
      <c r="W132" s="28">
        <v>0</v>
      </c>
    </row>
    <row r="133" spans="1:23" s="1" customFormat="1" ht="17.100000000000001" customHeight="1" x14ac:dyDescent="0.15">
      <c r="A133" s="30"/>
      <c r="B133" s="11"/>
      <c r="C133" s="11"/>
      <c r="D133" s="11"/>
      <c r="E133" s="71"/>
      <c r="F133" s="71"/>
      <c r="G133" s="66"/>
      <c r="H133" s="66"/>
      <c r="I133" s="66"/>
      <c r="J133" s="66"/>
      <c r="K133" s="66"/>
      <c r="L133" s="66"/>
      <c r="M133" s="66"/>
      <c r="N133" s="25" t="s">
        <v>277</v>
      </c>
      <c r="O133" s="26">
        <f t="shared" si="78"/>
        <v>1340</v>
      </c>
      <c r="P133" s="27">
        <v>0</v>
      </c>
      <c r="Q133" s="27">
        <f t="shared" si="92"/>
        <v>1340</v>
      </c>
      <c r="R133" s="27">
        <v>260</v>
      </c>
      <c r="S133" s="27">
        <v>264</v>
      </c>
      <c r="T133" s="27">
        <v>268</v>
      </c>
      <c r="U133" s="27">
        <v>272</v>
      </c>
      <c r="V133" s="27">
        <v>276</v>
      </c>
      <c r="W133" s="28">
        <v>0</v>
      </c>
    </row>
    <row r="134" spans="1:23" s="1" customFormat="1" ht="17.100000000000001" customHeight="1" x14ac:dyDescent="0.15">
      <c r="A134" s="30"/>
      <c r="B134" s="11"/>
      <c r="C134" s="11"/>
      <c r="D134" s="11"/>
      <c r="E134" s="72"/>
      <c r="F134" s="72"/>
      <c r="G134" s="67"/>
      <c r="H134" s="67"/>
      <c r="I134" s="67"/>
      <c r="J134" s="67"/>
      <c r="K134" s="67"/>
      <c r="L134" s="67"/>
      <c r="M134" s="67"/>
      <c r="N134" s="25" t="s">
        <v>278</v>
      </c>
      <c r="O134" s="26">
        <f t="shared" si="78"/>
        <v>574</v>
      </c>
      <c r="P134" s="27">
        <v>0</v>
      </c>
      <c r="Q134" s="27">
        <f t="shared" si="92"/>
        <v>574</v>
      </c>
      <c r="R134" s="27">
        <v>111</v>
      </c>
      <c r="S134" s="27">
        <v>113</v>
      </c>
      <c r="T134" s="27">
        <v>115</v>
      </c>
      <c r="U134" s="27">
        <v>117</v>
      </c>
      <c r="V134" s="27">
        <v>118</v>
      </c>
      <c r="W134" s="28">
        <v>0</v>
      </c>
    </row>
    <row r="135" spans="1:23" s="1" customFormat="1" ht="17.100000000000001" customHeight="1" x14ac:dyDescent="0.15">
      <c r="A135" s="30"/>
      <c r="B135" s="11"/>
      <c r="C135" s="11"/>
      <c r="D135" s="11"/>
      <c r="E135" s="70" t="s">
        <v>279</v>
      </c>
      <c r="F135" s="70" t="s">
        <v>1416</v>
      </c>
      <c r="G135" s="65" t="s">
        <v>1315</v>
      </c>
      <c r="H135" s="65" t="s">
        <v>280</v>
      </c>
      <c r="I135" s="65" t="s">
        <v>281</v>
      </c>
      <c r="J135" s="65" t="s">
        <v>282</v>
      </c>
      <c r="K135" s="65" t="s">
        <v>283</v>
      </c>
      <c r="L135" s="65" t="s">
        <v>284</v>
      </c>
      <c r="M135" s="65" t="s">
        <v>285</v>
      </c>
      <c r="N135" s="25" t="s">
        <v>286</v>
      </c>
      <c r="O135" s="26">
        <f t="shared" si="78"/>
        <v>2058</v>
      </c>
      <c r="P135" s="27">
        <v>0</v>
      </c>
      <c r="Q135" s="27">
        <f t="shared" si="92"/>
        <v>2058</v>
      </c>
      <c r="R135" s="27">
        <f>R137+R138+R139</f>
        <v>404</v>
      </c>
      <c r="S135" s="27">
        <f t="shared" ref="S135:V135" si="152">S137+S138+S139</f>
        <v>408</v>
      </c>
      <c r="T135" s="27">
        <f t="shared" si="152"/>
        <v>411</v>
      </c>
      <c r="U135" s="27">
        <f t="shared" si="152"/>
        <v>415</v>
      </c>
      <c r="V135" s="27">
        <f t="shared" si="152"/>
        <v>420</v>
      </c>
      <c r="W135" s="28">
        <v>0</v>
      </c>
    </row>
    <row r="136" spans="1:23" s="1" customFormat="1" ht="17.100000000000001" customHeight="1" x14ac:dyDescent="0.15">
      <c r="A136" s="30"/>
      <c r="B136" s="11"/>
      <c r="C136" s="11"/>
      <c r="D136" s="11"/>
      <c r="E136" s="71"/>
      <c r="F136" s="71"/>
      <c r="G136" s="66"/>
      <c r="H136" s="66"/>
      <c r="I136" s="66"/>
      <c r="J136" s="66"/>
      <c r="K136" s="66"/>
      <c r="L136" s="66"/>
      <c r="M136" s="66"/>
      <c r="N136" s="25" t="s">
        <v>287</v>
      </c>
      <c r="O136" s="26">
        <f t="shared" si="78"/>
        <v>2058</v>
      </c>
      <c r="P136" s="27">
        <v>0</v>
      </c>
      <c r="Q136" s="27">
        <f t="shared" si="92"/>
        <v>2058</v>
      </c>
      <c r="R136" s="27">
        <f t="shared" ref="R136" si="153">R135</f>
        <v>404</v>
      </c>
      <c r="S136" s="27">
        <f t="shared" ref="S136" si="154">S135</f>
        <v>408</v>
      </c>
      <c r="T136" s="27">
        <f t="shared" ref="T136" si="155">T135</f>
        <v>411</v>
      </c>
      <c r="U136" s="27">
        <f t="shared" ref="U136" si="156">U135</f>
        <v>415</v>
      </c>
      <c r="V136" s="27">
        <f t="shared" ref="V136" si="157">V135</f>
        <v>420</v>
      </c>
      <c r="W136" s="28">
        <v>0</v>
      </c>
    </row>
    <row r="137" spans="1:23" s="1" customFormat="1" ht="17.100000000000001" customHeight="1" x14ac:dyDescent="0.15">
      <c r="A137" s="30"/>
      <c r="B137" s="11"/>
      <c r="C137" s="11"/>
      <c r="D137" s="11"/>
      <c r="E137" s="71"/>
      <c r="F137" s="71"/>
      <c r="G137" s="66"/>
      <c r="H137" s="66"/>
      <c r="I137" s="66"/>
      <c r="J137" s="66"/>
      <c r="K137" s="66"/>
      <c r="L137" s="66"/>
      <c r="M137" s="66"/>
      <c r="N137" s="25" t="s">
        <v>288</v>
      </c>
      <c r="O137" s="26">
        <f t="shared" si="78"/>
        <v>1441</v>
      </c>
      <c r="P137" s="27">
        <v>0</v>
      </c>
      <c r="Q137" s="27">
        <f t="shared" si="92"/>
        <v>1441</v>
      </c>
      <c r="R137" s="27">
        <v>283</v>
      </c>
      <c r="S137" s="27">
        <v>285</v>
      </c>
      <c r="T137" s="27">
        <v>288</v>
      </c>
      <c r="U137" s="27">
        <v>291</v>
      </c>
      <c r="V137" s="27">
        <v>294</v>
      </c>
      <c r="W137" s="28">
        <v>0</v>
      </c>
    </row>
    <row r="138" spans="1:23" s="1" customFormat="1" ht="17.100000000000001" customHeight="1" x14ac:dyDescent="0.15">
      <c r="A138" s="30"/>
      <c r="B138" s="11"/>
      <c r="C138" s="11"/>
      <c r="D138" s="11"/>
      <c r="E138" s="71"/>
      <c r="F138" s="71"/>
      <c r="G138" s="66"/>
      <c r="H138" s="66"/>
      <c r="I138" s="66"/>
      <c r="J138" s="66"/>
      <c r="K138" s="66"/>
      <c r="L138" s="66"/>
      <c r="M138" s="66"/>
      <c r="N138" s="25" t="s">
        <v>289</v>
      </c>
      <c r="O138" s="26">
        <f t="shared" si="78"/>
        <v>432</v>
      </c>
      <c r="P138" s="27">
        <v>0</v>
      </c>
      <c r="Q138" s="27">
        <f t="shared" si="92"/>
        <v>432</v>
      </c>
      <c r="R138" s="27">
        <v>85</v>
      </c>
      <c r="S138" s="27">
        <v>86</v>
      </c>
      <c r="T138" s="27">
        <v>86</v>
      </c>
      <c r="U138" s="27">
        <v>87</v>
      </c>
      <c r="V138" s="27">
        <v>88</v>
      </c>
      <c r="W138" s="28">
        <v>0</v>
      </c>
    </row>
    <row r="139" spans="1:23" s="1" customFormat="1" ht="17.100000000000001" customHeight="1" x14ac:dyDescent="0.15">
      <c r="A139" s="30"/>
      <c r="B139" s="11"/>
      <c r="C139" s="11"/>
      <c r="D139" s="11"/>
      <c r="E139" s="72"/>
      <c r="F139" s="72"/>
      <c r="G139" s="67"/>
      <c r="H139" s="67"/>
      <c r="I139" s="67"/>
      <c r="J139" s="67"/>
      <c r="K139" s="67"/>
      <c r="L139" s="67"/>
      <c r="M139" s="67"/>
      <c r="N139" s="25" t="s">
        <v>290</v>
      </c>
      <c r="O139" s="26">
        <f t="shared" si="78"/>
        <v>185</v>
      </c>
      <c r="P139" s="27">
        <v>0</v>
      </c>
      <c r="Q139" s="27">
        <f t="shared" si="92"/>
        <v>185</v>
      </c>
      <c r="R139" s="27">
        <v>36</v>
      </c>
      <c r="S139" s="27">
        <v>37</v>
      </c>
      <c r="T139" s="27">
        <v>37</v>
      </c>
      <c r="U139" s="27">
        <v>37</v>
      </c>
      <c r="V139" s="27">
        <v>38</v>
      </c>
      <c r="W139" s="28">
        <v>0</v>
      </c>
    </row>
    <row r="140" spans="1:23" s="1" customFormat="1" ht="17.100000000000001" customHeight="1" x14ac:dyDescent="0.15">
      <c r="A140" s="30"/>
      <c r="B140" s="11"/>
      <c r="C140" s="11"/>
      <c r="D140" s="11"/>
      <c r="E140" s="70" t="s">
        <v>1394</v>
      </c>
      <c r="F140" s="70" t="s">
        <v>1417</v>
      </c>
      <c r="G140" s="65" t="s">
        <v>1315</v>
      </c>
      <c r="H140" s="65" t="s">
        <v>291</v>
      </c>
      <c r="I140" s="65" t="s">
        <v>292</v>
      </c>
      <c r="J140" s="65" t="s">
        <v>293</v>
      </c>
      <c r="K140" s="65" t="s">
        <v>294</v>
      </c>
      <c r="L140" s="65" t="s">
        <v>295</v>
      </c>
      <c r="M140" s="65" t="s">
        <v>296</v>
      </c>
      <c r="N140" s="25" t="s">
        <v>297</v>
      </c>
      <c r="O140" s="26">
        <f t="shared" si="78"/>
        <v>3526</v>
      </c>
      <c r="P140" s="27">
        <v>0</v>
      </c>
      <c r="Q140" s="27">
        <f t="shared" si="92"/>
        <v>3526</v>
      </c>
      <c r="R140" s="27">
        <f>R142+R143+R144</f>
        <v>677</v>
      </c>
      <c r="S140" s="27">
        <f t="shared" ref="S140:V140" si="158">S142+S143+S144</f>
        <v>691</v>
      </c>
      <c r="T140" s="27">
        <f t="shared" si="158"/>
        <v>705</v>
      </c>
      <c r="U140" s="27">
        <f t="shared" si="158"/>
        <v>719</v>
      </c>
      <c r="V140" s="27">
        <f t="shared" si="158"/>
        <v>734</v>
      </c>
      <c r="W140" s="28">
        <v>0</v>
      </c>
    </row>
    <row r="141" spans="1:23" s="1" customFormat="1" ht="17.100000000000001" customHeight="1" x14ac:dyDescent="0.15">
      <c r="A141" s="30"/>
      <c r="B141" s="11"/>
      <c r="C141" s="11"/>
      <c r="D141" s="11"/>
      <c r="E141" s="71"/>
      <c r="F141" s="71"/>
      <c r="G141" s="66"/>
      <c r="H141" s="66"/>
      <c r="I141" s="66"/>
      <c r="J141" s="66"/>
      <c r="K141" s="66"/>
      <c r="L141" s="66"/>
      <c r="M141" s="66"/>
      <c r="N141" s="25" t="s">
        <v>298</v>
      </c>
      <c r="O141" s="26">
        <f t="shared" si="78"/>
        <v>3526</v>
      </c>
      <c r="P141" s="27">
        <v>0</v>
      </c>
      <c r="Q141" s="27">
        <f t="shared" si="92"/>
        <v>3526</v>
      </c>
      <c r="R141" s="27">
        <f t="shared" ref="R141" si="159">R140</f>
        <v>677</v>
      </c>
      <c r="S141" s="27">
        <f t="shared" ref="S141" si="160">S140</f>
        <v>691</v>
      </c>
      <c r="T141" s="27">
        <f t="shared" ref="T141" si="161">T140</f>
        <v>705</v>
      </c>
      <c r="U141" s="27">
        <f t="shared" ref="U141" si="162">U140</f>
        <v>719</v>
      </c>
      <c r="V141" s="27">
        <f t="shared" ref="V141" si="163">V140</f>
        <v>734</v>
      </c>
      <c r="W141" s="28">
        <v>0</v>
      </c>
    </row>
    <row r="142" spans="1:23" s="1" customFormat="1" ht="17.100000000000001" customHeight="1" x14ac:dyDescent="0.15">
      <c r="A142" s="30"/>
      <c r="B142" s="11"/>
      <c r="C142" s="11"/>
      <c r="D142" s="11"/>
      <c r="E142" s="71"/>
      <c r="F142" s="71"/>
      <c r="G142" s="66"/>
      <c r="H142" s="66"/>
      <c r="I142" s="66"/>
      <c r="J142" s="66"/>
      <c r="K142" s="66"/>
      <c r="L142" s="66"/>
      <c r="M142" s="66"/>
      <c r="N142" s="25" t="s">
        <v>299</v>
      </c>
      <c r="O142" s="26">
        <f t="shared" si="78"/>
        <v>3177</v>
      </c>
      <c r="P142" s="27">
        <v>0</v>
      </c>
      <c r="Q142" s="27">
        <f t="shared" si="92"/>
        <v>3177</v>
      </c>
      <c r="R142" s="27">
        <v>610</v>
      </c>
      <c r="S142" s="27">
        <v>623</v>
      </c>
      <c r="T142" s="27">
        <v>635</v>
      </c>
      <c r="U142" s="27">
        <v>648</v>
      </c>
      <c r="V142" s="27">
        <v>661</v>
      </c>
      <c r="W142" s="28">
        <v>0</v>
      </c>
    </row>
    <row r="143" spans="1:23" s="1" customFormat="1" ht="17.100000000000001" customHeight="1" x14ac:dyDescent="0.15">
      <c r="A143" s="30"/>
      <c r="B143" s="11"/>
      <c r="C143" s="11"/>
      <c r="D143" s="11"/>
      <c r="E143" s="71"/>
      <c r="F143" s="71"/>
      <c r="G143" s="66"/>
      <c r="H143" s="66"/>
      <c r="I143" s="66"/>
      <c r="J143" s="66"/>
      <c r="K143" s="66"/>
      <c r="L143" s="66"/>
      <c r="M143" s="66"/>
      <c r="N143" s="25" t="s">
        <v>300</v>
      </c>
      <c r="O143" s="26">
        <f t="shared" si="78"/>
        <v>245</v>
      </c>
      <c r="P143" s="27">
        <v>0</v>
      </c>
      <c r="Q143" s="27">
        <f t="shared" si="92"/>
        <v>245</v>
      </c>
      <c r="R143" s="27">
        <v>47</v>
      </c>
      <c r="S143" s="27">
        <v>48</v>
      </c>
      <c r="T143" s="27">
        <v>49</v>
      </c>
      <c r="U143" s="27">
        <v>50</v>
      </c>
      <c r="V143" s="27">
        <v>51</v>
      </c>
      <c r="W143" s="28">
        <v>0</v>
      </c>
    </row>
    <row r="144" spans="1:23" s="1" customFormat="1" ht="17.100000000000001" customHeight="1" x14ac:dyDescent="0.15">
      <c r="A144" s="30"/>
      <c r="B144" s="11"/>
      <c r="C144" s="11"/>
      <c r="D144" s="11"/>
      <c r="E144" s="72"/>
      <c r="F144" s="72"/>
      <c r="G144" s="67"/>
      <c r="H144" s="67"/>
      <c r="I144" s="67"/>
      <c r="J144" s="67"/>
      <c r="K144" s="67"/>
      <c r="L144" s="67"/>
      <c r="M144" s="67"/>
      <c r="N144" s="25" t="s">
        <v>301</v>
      </c>
      <c r="O144" s="26">
        <f t="shared" si="78"/>
        <v>104</v>
      </c>
      <c r="P144" s="27">
        <v>0</v>
      </c>
      <c r="Q144" s="27">
        <f t="shared" si="92"/>
        <v>104</v>
      </c>
      <c r="R144" s="27">
        <v>20</v>
      </c>
      <c r="S144" s="27">
        <v>20</v>
      </c>
      <c r="T144" s="27">
        <v>21</v>
      </c>
      <c r="U144" s="27">
        <v>21</v>
      </c>
      <c r="V144" s="27">
        <v>22</v>
      </c>
      <c r="W144" s="28">
        <v>0</v>
      </c>
    </row>
    <row r="145" spans="1:23" s="1" customFormat="1" ht="17.100000000000001" customHeight="1" x14ac:dyDescent="0.15">
      <c r="A145" s="30"/>
      <c r="B145" s="11"/>
      <c r="C145" s="11"/>
      <c r="D145" s="68" t="s">
        <v>302</v>
      </c>
      <c r="E145" s="69"/>
      <c r="F145" s="13"/>
      <c r="G145" s="13"/>
      <c r="H145" s="13"/>
      <c r="I145" s="13"/>
      <c r="J145" s="13"/>
      <c r="K145" s="13"/>
      <c r="L145" s="13"/>
      <c r="M145" s="13"/>
      <c r="N145" s="13"/>
      <c r="O145" s="26">
        <f t="shared" si="78"/>
        <v>69679</v>
      </c>
      <c r="P145" s="27">
        <v>0</v>
      </c>
      <c r="Q145" s="27">
        <f t="shared" si="92"/>
        <v>69679</v>
      </c>
      <c r="R145" s="27">
        <f>R146</f>
        <v>13125</v>
      </c>
      <c r="S145" s="27">
        <f t="shared" ref="S145:V145" si="164">S146</f>
        <v>13518</v>
      </c>
      <c r="T145" s="27">
        <f t="shared" si="164"/>
        <v>13924</v>
      </c>
      <c r="U145" s="27">
        <f t="shared" si="164"/>
        <v>14341</v>
      </c>
      <c r="V145" s="27">
        <f t="shared" si="164"/>
        <v>14771</v>
      </c>
      <c r="W145" s="28">
        <v>0</v>
      </c>
    </row>
    <row r="146" spans="1:23" s="1" customFormat="1" ht="17.100000000000001" customHeight="1" x14ac:dyDescent="0.15">
      <c r="A146" s="30"/>
      <c r="B146" s="11"/>
      <c r="C146" s="11"/>
      <c r="D146" s="11"/>
      <c r="E146" s="70" t="s">
        <v>303</v>
      </c>
      <c r="F146" s="70" t="s">
        <v>1317</v>
      </c>
      <c r="G146" s="65" t="s">
        <v>1358</v>
      </c>
      <c r="H146" s="65" t="s">
        <v>304</v>
      </c>
      <c r="I146" s="65" t="s">
        <v>305</v>
      </c>
      <c r="J146" s="65" t="s">
        <v>306</v>
      </c>
      <c r="K146" s="65" t="s">
        <v>307</v>
      </c>
      <c r="L146" s="65" t="s">
        <v>308</v>
      </c>
      <c r="M146" s="65" t="s">
        <v>309</v>
      </c>
      <c r="N146" s="25" t="s">
        <v>310</v>
      </c>
      <c r="O146" s="26">
        <f t="shared" si="78"/>
        <v>69679</v>
      </c>
      <c r="P146" s="27">
        <v>0</v>
      </c>
      <c r="Q146" s="27">
        <f t="shared" si="92"/>
        <v>69679</v>
      </c>
      <c r="R146" s="27">
        <f>R148+R149+R150</f>
        <v>13125</v>
      </c>
      <c r="S146" s="27">
        <f t="shared" ref="S146:V146" si="165">S148+S149+S150</f>
        <v>13518</v>
      </c>
      <c r="T146" s="27">
        <f t="shared" si="165"/>
        <v>13924</v>
      </c>
      <c r="U146" s="27">
        <f t="shared" si="165"/>
        <v>14341</v>
      </c>
      <c r="V146" s="27">
        <f t="shared" si="165"/>
        <v>14771</v>
      </c>
      <c r="W146" s="28">
        <v>0</v>
      </c>
    </row>
    <row r="147" spans="1:23" s="1" customFormat="1" ht="17.100000000000001" customHeight="1" x14ac:dyDescent="0.15">
      <c r="A147" s="30"/>
      <c r="B147" s="11"/>
      <c r="C147" s="11"/>
      <c r="D147" s="11"/>
      <c r="E147" s="71"/>
      <c r="F147" s="71"/>
      <c r="G147" s="66"/>
      <c r="H147" s="66"/>
      <c r="I147" s="66"/>
      <c r="J147" s="66"/>
      <c r="K147" s="66"/>
      <c r="L147" s="66"/>
      <c r="M147" s="66"/>
      <c r="N147" s="25" t="s">
        <v>311</v>
      </c>
      <c r="O147" s="26">
        <f t="shared" si="78"/>
        <v>69679</v>
      </c>
      <c r="P147" s="27">
        <v>0</v>
      </c>
      <c r="Q147" s="27">
        <f t="shared" si="92"/>
        <v>69679</v>
      </c>
      <c r="R147" s="27">
        <f t="shared" ref="R147" si="166">R146</f>
        <v>13125</v>
      </c>
      <c r="S147" s="27">
        <f t="shared" ref="S147" si="167">S146</f>
        <v>13518</v>
      </c>
      <c r="T147" s="27">
        <f t="shared" ref="T147" si="168">T146</f>
        <v>13924</v>
      </c>
      <c r="U147" s="27">
        <f t="shared" ref="U147" si="169">U146</f>
        <v>14341</v>
      </c>
      <c r="V147" s="27">
        <f t="shared" ref="V147" si="170">V146</f>
        <v>14771</v>
      </c>
      <c r="W147" s="28">
        <v>0</v>
      </c>
    </row>
    <row r="148" spans="1:23" s="1" customFormat="1" ht="17.100000000000001" customHeight="1" x14ac:dyDescent="0.15">
      <c r="A148" s="30"/>
      <c r="B148" s="11"/>
      <c r="C148" s="11"/>
      <c r="D148" s="11"/>
      <c r="E148" s="71"/>
      <c r="F148" s="71"/>
      <c r="G148" s="66"/>
      <c r="H148" s="66"/>
      <c r="I148" s="66"/>
      <c r="J148" s="66"/>
      <c r="K148" s="66"/>
      <c r="L148" s="66"/>
      <c r="M148" s="66"/>
      <c r="N148" s="25" t="s">
        <v>312</v>
      </c>
      <c r="O148" s="26">
        <f t="shared" ref="O148:O211" si="171">P148+Q148</f>
        <v>62710</v>
      </c>
      <c r="P148" s="27">
        <v>0</v>
      </c>
      <c r="Q148" s="27">
        <f t="shared" si="92"/>
        <v>62710</v>
      </c>
      <c r="R148" s="27">
        <v>11812</v>
      </c>
      <c r="S148" s="27">
        <v>12166</v>
      </c>
      <c r="T148" s="27">
        <v>12531</v>
      </c>
      <c r="U148" s="27">
        <v>12907</v>
      </c>
      <c r="V148" s="27">
        <v>13294</v>
      </c>
      <c r="W148" s="28">
        <v>0</v>
      </c>
    </row>
    <row r="149" spans="1:23" s="1" customFormat="1" ht="17.100000000000001" customHeight="1" x14ac:dyDescent="0.15">
      <c r="A149" s="30"/>
      <c r="B149" s="11"/>
      <c r="C149" s="11"/>
      <c r="D149" s="11"/>
      <c r="E149" s="71"/>
      <c r="F149" s="71"/>
      <c r="G149" s="66"/>
      <c r="H149" s="66"/>
      <c r="I149" s="66"/>
      <c r="J149" s="66"/>
      <c r="K149" s="66"/>
      <c r="L149" s="66"/>
      <c r="M149" s="66"/>
      <c r="N149" s="25" t="s">
        <v>313</v>
      </c>
      <c r="O149" s="26">
        <f t="shared" si="171"/>
        <v>4878</v>
      </c>
      <c r="P149" s="27">
        <v>0</v>
      </c>
      <c r="Q149" s="27">
        <f t="shared" si="92"/>
        <v>4878</v>
      </c>
      <c r="R149" s="27">
        <v>919</v>
      </c>
      <c r="S149" s="27">
        <v>946</v>
      </c>
      <c r="T149" s="27">
        <v>975</v>
      </c>
      <c r="U149" s="27">
        <v>1004</v>
      </c>
      <c r="V149" s="27">
        <v>1034</v>
      </c>
      <c r="W149" s="28">
        <v>0</v>
      </c>
    </row>
    <row r="150" spans="1:23" s="1" customFormat="1" ht="17.100000000000001" customHeight="1" x14ac:dyDescent="0.15">
      <c r="A150" s="30"/>
      <c r="B150" s="11"/>
      <c r="C150" s="11"/>
      <c r="D150" s="11"/>
      <c r="E150" s="72"/>
      <c r="F150" s="71"/>
      <c r="G150" s="66"/>
      <c r="H150" s="66"/>
      <c r="I150" s="66"/>
      <c r="J150" s="66"/>
      <c r="K150" s="66"/>
      <c r="L150" s="66"/>
      <c r="M150" s="66"/>
      <c r="N150" s="25" t="s">
        <v>314</v>
      </c>
      <c r="O150" s="26">
        <f t="shared" si="171"/>
        <v>2091</v>
      </c>
      <c r="P150" s="27">
        <v>0</v>
      </c>
      <c r="Q150" s="27">
        <f t="shared" si="92"/>
        <v>2091</v>
      </c>
      <c r="R150" s="27">
        <v>394</v>
      </c>
      <c r="S150" s="27">
        <v>406</v>
      </c>
      <c r="T150" s="27">
        <v>418</v>
      </c>
      <c r="U150" s="27">
        <v>430</v>
      </c>
      <c r="V150" s="27">
        <v>443</v>
      </c>
      <c r="W150" s="28">
        <v>0</v>
      </c>
    </row>
    <row r="151" spans="1:23" s="1" customFormat="1" ht="17.100000000000001" customHeight="1" x14ac:dyDescent="0.15">
      <c r="A151" s="30"/>
      <c r="B151" s="68" t="s">
        <v>315</v>
      </c>
      <c r="C151" s="79"/>
      <c r="D151" s="79"/>
      <c r="E151" s="79"/>
      <c r="F151" s="3"/>
      <c r="G151" s="3"/>
      <c r="H151" s="3"/>
      <c r="I151" s="3"/>
      <c r="J151" s="3"/>
      <c r="K151" s="3"/>
      <c r="L151" s="3"/>
      <c r="M151" s="3"/>
      <c r="N151" s="29"/>
      <c r="O151" s="26">
        <f t="shared" si="171"/>
        <v>170297</v>
      </c>
      <c r="P151" s="27">
        <v>0</v>
      </c>
      <c r="Q151" s="27">
        <f t="shared" si="92"/>
        <v>170297</v>
      </c>
      <c r="R151" s="27">
        <f>R152+R183+R232</f>
        <v>35439</v>
      </c>
      <c r="S151" s="27">
        <f t="shared" ref="S151:V151" si="172">S152+S183+S232</f>
        <v>32326</v>
      </c>
      <c r="T151" s="27">
        <f t="shared" si="172"/>
        <v>33235</v>
      </c>
      <c r="U151" s="27">
        <f t="shared" si="172"/>
        <v>34170</v>
      </c>
      <c r="V151" s="27">
        <f t="shared" si="172"/>
        <v>35127</v>
      </c>
      <c r="W151" s="28">
        <v>0</v>
      </c>
    </row>
    <row r="152" spans="1:23" s="1" customFormat="1" ht="17.100000000000001" customHeight="1" x14ac:dyDescent="0.15">
      <c r="A152" s="30"/>
      <c r="B152" s="11"/>
      <c r="C152" s="68" t="s">
        <v>316</v>
      </c>
      <c r="D152" s="79"/>
      <c r="E152" s="79"/>
      <c r="F152" s="3"/>
      <c r="G152" s="3"/>
      <c r="H152" s="3"/>
      <c r="I152" s="3"/>
      <c r="J152" s="3"/>
      <c r="K152" s="3"/>
      <c r="L152" s="3"/>
      <c r="M152" s="3"/>
      <c r="N152" s="29"/>
      <c r="O152" s="26">
        <f t="shared" si="171"/>
        <v>31036</v>
      </c>
      <c r="P152" s="27">
        <v>0</v>
      </c>
      <c r="Q152" s="27">
        <f t="shared" si="92"/>
        <v>31036</v>
      </c>
      <c r="R152" s="27">
        <f>R153+R168+R177</f>
        <v>9139</v>
      </c>
      <c r="S152" s="27">
        <f t="shared" ref="S152:V152" si="173">S153+S168+S177</f>
        <v>5272</v>
      </c>
      <c r="T152" s="27">
        <f t="shared" si="173"/>
        <v>5405</v>
      </c>
      <c r="U152" s="27">
        <f t="shared" si="173"/>
        <v>5540</v>
      </c>
      <c r="V152" s="27">
        <f t="shared" si="173"/>
        <v>5680</v>
      </c>
      <c r="W152" s="28">
        <v>0</v>
      </c>
    </row>
    <row r="153" spans="1:23" s="1" customFormat="1" ht="17.100000000000001" customHeight="1" x14ac:dyDescent="0.15">
      <c r="A153" s="30"/>
      <c r="B153" s="11"/>
      <c r="C153" s="11"/>
      <c r="D153" s="68" t="s">
        <v>317</v>
      </c>
      <c r="E153" s="79"/>
      <c r="F153" s="3"/>
      <c r="G153" s="3"/>
      <c r="H153" s="3"/>
      <c r="I153" s="3"/>
      <c r="J153" s="3"/>
      <c r="K153" s="3"/>
      <c r="L153" s="3"/>
      <c r="M153" s="3"/>
      <c r="N153" s="29"/>
      <c r="O153" s="26">
        <f t="shared" si="171"/>
        <v>14727</v>
      </c>
      <c r="P153" s="27">
        <v>0</v>
      </c>
      <c r="Q153" s="27">
        <f t="shared" si="92"/>
        <v>14727</v>
      </c>
      <c r="R153" s="27">
        <f>R154+R159+R162+R165</f>
        <v>6045</v>
      </c>
      <c r="S153" s="27">
        <f t="shared" ref="S153:V153" si="174">S154+S159+S162+S165</f>
        <v>2095</v>
      </c>
      <c r="T153" s="27">
        <f t="shared" si="174"/>
        <v>2145</v>
      </c>
      <c r="U153" s="27">
        <f t="shared" si="174"/>
        <v>2195</v>
      </c>
      <c r="V153" s="27">
        <f t="shared" si="174"/>
        <v>2247</v>
      </c>
      <c r="W153" s="28">
        <v>0</v>
      </c>
    </row>
    <row r="154" spans="1:23" s="1" customFormat="1" ht="15.95" customHeight="1" x14ac:dyDescent="0.15">
      <c r="A154" s="30"/>
      <c r="B154" s="11"/>
      <c r="C154" s="11"/>
      <c r="D154" s="11"/>
      <c r="E154" s="70" t="s">
        <v>1393</v>
      </c>
      <c r="F154" s="71" t="s">
        <v>1418</v>
      </c>
      <c r="G154" s="66" t="s">
        <v>1315</v>
      </c>
      <c r="H154" s="66" t="s">
        <v>318</v>
      </c>
      <c r="I154" s="66" t="s">
        <v>319</v>
      </c>
      <c r="J154" s="66" t="s">
        <v>320</v>
      </c>
      <c r="K154" s="66" t="s">
        <v>321</v>
      </c>
      <c r="L154" s="66" t="s">
        <v>322</v>
      </c>
      <c r="M154" s="66" t="s">
        <v>323</v>
      </c>
      <c r="N154" s="25" t="s">
        <v>324</v>
      </c>
      <c r="O154" s="26">
        <f t="shared" si="171"/>
        <v>3800</v>
      </c>
      <c r="P154" s="27">
        <v>0</v>
      </c>
      <c r="Q154" s="27">
        <f t="shared" si="92"/>
        <v>3800</v>
      </c>
      <c r="R154" s="27">
        <f>R156+R157+R158</f>
        <v>715</v>
      </c>
      <c r="S154" s="27">
        <f t="shared" ref="S154:V154" si="175">S156+S157+S158</f>
        <v>738</v>
      </c>
      <c r="T154" s="27">
        <f t="shared" si="175"/>
        <v>760</v>
      </c>
      <c r="U154" s="27">
        <f t="shared" si="175"/>
        <v>782</v>
      </c>
      <c r="V154" s="27">
        <f t="shared" si="175"/>
        <v>805</v>
      </c>
      <c r="W154" s="28">
        <v>0</v>
      </c>
    </row>
    <row r="155" spans="1:23" s="1" customFormat="1" ht="15.95" customHeight="1" x14ac:dyDescent="0.15">
      <c r="A155" s="30"/>
      <c r="B155" s="11"/>
      <c r="C155" s="11"/>
      <c r="D155" s="11"/>
      <c r="E155" s="71"/>
      <c r="F155" s="71"/>
      <c r="G155" s="66"/>
      <c r="H155" s="66"/>
      <c r="I155" s="66"/>
      <c r="J155" s="66"/>
      <c r="K155" s="66"/>
      <c r="L155" s="66"/>
      <c r="M155" s="66"/>
      <c r="N155" s="25" t="s">
        <v>325</v>
      </c>
      <c r="O155" s="26">
        <f t="shared" si="171"/>
        <v>3800</v>
      </c>
      <c r="P155" s="27">
        <v>0</v>
      </c>
      <c r="Q155" s="27">
        <f t="shared" si="92"/>
        <v>3800</v>
      </c>
      <c r="R155" s="27">
        <f t="shared" ref="R155" si="176">R154</f>
        <v>715</v>
      </c>
      <c r="S155" s="27">
        <f t="shared" ref="S155" si="177">S154</f>
        <v>738</v>
      </c>
      <c r="T155" s="27">
        <f t="shared" ref="T155" si="178">T154</f>
        <v>760</v>
      </c>
      <c r="U155" s="27">
        <f t="shared" ref="U155" si="179">U154</f>
        <v>782</v>
      </c>
      <c r="V155" s="27">
        <f t="shared" ref="V155" si="180">V154</f>
        <v>805</v>
      </c>
      <c r="W155" s="28">
        <v>0</v>
      </c>
    </row>
    <row r="156" spans="1:23" s="1" customFormat="1" ht="15.95" customHeight="1" x14ac:dyDescent="0.15">
      <c r="A156" s="30"/>
      <c r="B156" s="11"/>
      <c r="C156" s="11"/>
      <c r="D156" s="11"/>
      <c r="E156" s="71"/>
      <c r="F156" s="71"/>
      <c r="G156" s="66"/>
      <c r="H156" s="66"/>
      <c r="I156" s="66"/>
      <c r="J156" s="66"/>
      <c r="K156" s="66"/>
      <c r="L156" s="66"/>
      <c r="M156" s="66"/>
      <c r="N156" s="25" t="s">
        <v>326</v>
      </c>
      <c r="O156" s="26">
        <f t="shared" si="171"/>
        <v>2660</v>
      </c>
      <c r="P156" s="27">
        <v>0</v>
      </c>
      <c r="Q156" s="27">
        <f t="shared" ref="Q156:Q219" si="181">SUM(R156:V156)</f>
        <v>2660</v>
      </c>
      <c r="R156" s="27">
        <v>501</v>
      </c>
      <c r="S156" s="27">
        <v>516</v>
      </c>
      <c r="T156" s="27">
        <v>532</v>
      </c>
      <c r="U156" s="27">
        <v>548</v>
      </c>
      <c r="V156" s="27">
        <v>563</v>
      </c>
      <c r="W156" s="28">
        <v>0</v>
      </c>
    </row>
    <row r="157" spans="1:23" s="1" customFormat="1" ht="15.95" customHeight="1" x14ac:dyDescent="0.15">
      <c r="A157" s="30"/>
      <c r="B157" s="11"/>
      <c r="C157" s="11"/>
      <c r="D157" s="11"/>
      <c r="E157" s="71"/>
      <c r="F157" s="71"/>
      <c r="G157" s="66"/>
      <c r="H157" s="66"/>
      <c r="I157" s="66"/>
      <c r="J157" s="66"/>
      <c r="K157" s="66"/>
      <c r="L157" s="66"/>
      <c r="M157" s="66"/>
      <c r="N157" s="25" t="s">
        <v>327</v>
      </c>
      <c r="O157" s="26">
        <f t="shared" si="171"/>
        <v>570</v>
      </c>
      <c r="P157" s="27">
        <v>0</v>
      </c>
      <c r="Q157" s="27">
        <f t="shared" si="181"/>
        <v>570</v>
      </c>
      <c r="R157" s="27">
        <v>107</v>
      </c>
      <c r="S157" s="27">
        <v>111</v>
      </c>
      <c r="T157" s="27">
        <v>114</v>
      </c>
      <c r="U157" s="27">
        <v>117</v>
      </c>
      <c r="V157" s="27">
        <v>121</v>
      </c>
      <c r="W157" s="28">
        <v>0</v>
      </c>
    </row>
    <row r="158" spans="1:23" s="1" customFormat="1" ht="15.95" customHeight="1" x14ac:dyDescent="0.15">
      <c r="A158" s="30"/>
      <c r="B158" s="11"/>
      <c r="C158" s="11"/>
      <c r="D158" s="11"/>
      <c r="E158" s="72"/>
      <c r="F158" s="72"/>
      <c r="G158" s="67"/>
      <c r="H158" s="67"/>
      <c r="I158" s="67"/>
      <c r="J158" s="67"/>
      <c r="K158" s="67"/>
      <c r="L158" s="67"/>
      <c r="M158" s="67"/>
      <c r="N158" s="25" t="s">
        <v>328</v>
      </c>
      <c r="O158" s="26">
        <f t="shared" si="171"/>
        <v>570</v>
      </c>
      <c r="P158" s="27">
        <v>0</v>
      </c>
      <c r="Q158" s="27">
        <f t="shared" si="181"/>
        <v>570</v>
      </c>
      <c r="R158" s="27">
        <v>107</v>
      </c>
      <c r="S158" s="27">
        <v>111</v>
      </c>
      <c r="T158" s="27">
        <v>114</v>
      </c>
      <c r="U158" s="27">
        <v>117</v>
      </c>
      <c r="V158" s="27">
        <v>121</v>
      </c>
      <c r="W158" s="28">
        <v>0</v>
      </c>
    </row>
    <row r="159" spans="1:23" s="1" customFormat="1" ht="17.100000000000001" customHeight="1" x14ac:dyDescent="0.15">
      <c r="A159" s="30"/>
      <c r="B159" s="11"/>
      <c r="C159" s="11"/>
      <c r="D159" s="11"/>
      <c r="E159" s="70" t="s">
        <v>1471</v>
      </c>
      <c r="F159" s="70" t="s">
        <v>1419</v>
      </c>
      <c r="G159" s="10"/>
      <c r="H159" s="65" t="s">
        <v>329</v>
      </c>
      <c r="I159" s="65" t="s">
        <v>330</v>
      </c>
      <c r="J159" s="65" t="s">
        <v>331</v>
      </c>
      <c r="K159" s="65" t="s">
        <v>332</v>
      </c>
      <c r="L159" s="65" t="s">
        <v>333</v>
      </c>
      <c r="M159" s="65" t="s">
        <v>334</v>
      </c>
      <c r="N159" s="25" t="s">
        <v>335</v>
      </c>
      <c r="O159" s="26">
        <f t="shared" si="171"/>
        <v>2712</v>
      </c>
      <c r="P159" s="27">
        <v>0</v>
      </c>
      <c r="Q159" s="27">
        <f t="shared" si="181"/>
        <v>2712</v>
      </c>
      <c r="R159" s="27">
        <f>R161</f>
        <v>521</v>
      </c>
      <c r="S159" s="27">
        <f t="shared" ref="S159:V159" si="182">S161</f>
        <v>531</v>
      </c>
      <c r="T159" s="27">
        <f t="shared" si="182"/>
        <v>542</v>
      </c>
      <c r="U159" s="27">
        <f t="shared" si="182"/>
        <v>553</v>
      </c>
      <c r="V159" s="27">
        <f t="shared" si="182"/>
        <v>565</v>
      </c>
      <c r="W159" s="28">
        <v>0</v>
      </c>
    </row>
    <row r="160" spans="1:23" s="1" customFormat="1" ht="17.100000000000001" customHeight="1" x14ac:dyDescent="0.15">
      <c r="A160" s="30"/>
      <c r="B160" s="11"/>
      <c r="C160" s="11"/>
      <c r="D160" s="11"/>
      <c r="E160" s="71"/>
      <c r="F160" s="71"/>
      <c r="G160" s="11"/>
      <c r="H160" s="66"/>
      <c r="I160" s="66"/>
      <c r="J160" s="66"/>
      <c r="K160" s="66"/>
      <c r="L160" s="66"/>
      <c r="M160" s="66"/>
      <c r="N160" s="25" t="s">
        <v>336</v>
      </c>
      <c r="O160" s="26">
        <f t="shared" si="171"/>
        <v>2712</v>
      </c>
      <c r="P160" s="27">
        <v>0</v>
      </c>
      <c r="Q160" s="27">
        <f t="shared" si="181"/>
        <v>2712</v>
      </c>
      <c r="R160" s="27">
        <f t="shared" ref="R160" si="183">R159</f>
        <v>521</v>
      </c>
      <c r="S160" s="27">
        <f t="shared" ref="S160" si="184">S159</f>
        <v>531</v>
      </c>
      <c r="T160" s="27">
        <f t="shared" ref="T160" si="185">T159</f>
        <v>542</v>
      </c>
      <c r="U160" s="27">
        <f t="shared" ref="U160" si="186">U159</f>
        <v>553</v>
      </c>
      <c r="V160" s="27">
        <f t="shared" ref="V160" si="187">V159</f>
        <v>565</v>
      </c>
      <c r="W160" s="28">
        <v>0</v>
      </c>
    </row>
    <row r="161" spans="1:23" s="1" customFormat="1" ht="17.100000000000001" customHeight="1" x14ac:dyDescent="0.15">
      <c r="A161" s="30"/>
      <c r="B161" s="11"/>
      <c r="C161" s="11"/>
      <c r="D161" s="11"/>
      <c r="E161" s="72"/>
      <c r="F161" s="72"/>
      <c r="G161" s="12"/>
      <c r="H161" s="67"/>
      <c r="I161" s="67"/>
      <c r="J161" s="67"/>
      <c r="K161" s="67"/>
      <c r="L161" s="67"/>
      <c r="M161" s="67"/>
      <c r="N161" s="25" t="s">
        <v>337</v>
      </c>
      <c r="O161" s="26">
        <f t="shared" si="171"/>
        <v>2712</v>
      </c>
      <c r="P161" s="27">
        <v>0</v>
      </c>
      <c r="Q161" s="27">
        <f t="shared" si="181"/>
        <v>2712</v>
      </c>
      <c r="R161" s="27">
        <v>521</v>
      </c>
      <c r="S161" s="27">
        <v>531</v>
      </c>
      <c r="T161" s="27">
        <v>542</v>
      </c>
      <c r="U161" s="27">
        <v>553</v>
      </c>
      <c r="V161" s="27">
        <v>565</v>
      </c>
      <c r="W161" s="28">
        <v>0</v>
      </c>
    </row>
    <row r="162" spans="1:23" s="1" customFormat="1" ht="17.100000000000001" customHeight="1" x14ac:dyDescent="0.15">
      <c r="A162" s="30"/>
      <c r="B162" s="11"/>
      <c r="C162" s="11"/>
      <c r="D162" s="11"/>
      <c r="E162" s="70" t="s">
        <v>338</v>
      </c>
      <c r="F162" s="70" t="s">
        <v>1420</v>
      </c>
      <c r="G162" s="10"/>
      <c r="H162" s="65" t="s">
        <v>339</v>
      </c>
      <c r="I162" s="65" t="s">
        <v>340</v>
      </c>
      <c r="J162" s="65" t="s">
        <v>341</v>
      </c>
      <c r="K162" s="65" t="s">
        <v>342</v>
      </c>
      <c r="L162" s="65" t="s">
        <v>343</v>
      </c>
      <c r="M162" s="65" t="s">
        <v>344</v>
      </c>
      <c r="N162" s="25" t="s">
        <v>345</v>
      </c>
      <c r="O162" s="26">
        <f t="shared" si="171"/>
        <v>4215</v>
      </c>
      <c r="P162" s="27">
        <v>0</v>
      </c>
      <c r="Q162" s="27">
        <f t="shared" si="181"/>
        <v>4215</v>
      </c>
      <c r="R162" s="27">
        <f>R164</f>
        <v>809</v>
      </c>
      <c r="S162" s="27">
        <f t="shared" ref="S162:V162" si="188">S164</f>
        <v>826</v>
      </c>
      <c r="T162" s="27">
        <f t="shared" si="188"/>
        <v>843</v>
      </c>
      <c r="U162" s="27">
        <f t="shared" si="188"/>
        <v>860</v>
      </c>
      <c r="V162" s="27">
        <f t="shared" si="188"/>
        <v>877</v>
      </c>
      <c r="W162" s="28">
        <v>0</v>
      </c>
    </row>
    <row r="163" spans="1:23" s="1" customFormat="1" ht="17.100000000000001" customHeight="1" x14ac:dyDescent="0.15">
      <c r="A163" s="30"/>
      <c r="B163" s="11"/>
      <c r="C163" s="11"/>
      <c r="D163" s="11"/>
      <c r="E163" s="71"/>
      <c r="F163" s="71"/>
      <c r="G163" s="11"/>
      <c r="H163" s="66"/>
      <c r="I163" s="66"/>
      <c r="J163" s="66"/>
      <c r="K163" s="66"/>
      <c r="L163" s="66"/>
      <c r="M163" s="66"/>
      <c r="N163" s="25" t="s">
        <v>346</v>
      </c>
      <c r="O163" s="26">
        <f t="shared" si="171"/>
        <v>4215</v>
      </c>
      <c r="P163" s="27">
        <v>0</v>
      </c>
      <c r="Q163" s="27">
        <f t="shared" si="181"/>
        <v>4215</v>
      </c>
      <c r="R163" s="27">
        <f t="shared" ref="R163" si="189">R162</f>
        <v>809</v>
      </c>
      <c r="S163" s="27">
        <f t="shared" ref="S163" si="190">S162</f>
        <v>826</v>
      </c>
      <c r="T163" s="27">
        <f t="shared" ref="T163" si="191">T162</f>
        <v>843</v>
      </c>
      <c r="U163" s="27">
        <f t="shared" ref="U163" si="192">U162</f>
        <v>860</v>
      </c>
      <c r="V163" s="27">
        <f t="shared" ref="V163" si="193">V162</f>
        <v>877</v>
      </c>
      <c r="W163" s="28">
        <v>0</v>
      </c>
    </row>
    <row r="164" spans="1:23" s="1" customFormat="1" ht="17.100000000000001" customHeight="1" x14ac:dyDescent="0.15">
      <c r="A164" s="30"/>
      <c r="B164" s="11"/>
      <c r="C164" s="11"/>
      <c r="D164" s="11"/>
      <c r="E164" s="72"/>
      <c r="F164" s="72"/>
      <c r="G164" s="12"/>
      <c r="H164" s="67"/>
      <c r="I164" s="67"/>
      <c r="J164" s="67"/>
      <c r="K164" s="67"/>
      <c r="L164" s="67"/>
      <c r="M164" s="67"/>
      <c r="N164" s="25" t="s">
        <v>347</v>
      </c>
      <c r="O164" s="26">
        <f t="shared" si="171"/>
        <v>4215</v>
      </c>
      <c r="P164" s="27">
        <v>0</v>
      </c>
      <c r="Q164" s="27">
        <f t="shared" si="181"/>
        <v>4215</v>
      </c>
      <c r="R164" s="27">
        <v>809</v>
      </c>
      <c r="S164" s="27">
        <v>826</v>
      </c>
      <c r="T164" s="27">
        <v>843</v>
      </c>
      <c r="U164" s="27">
        <v>860</v>
      </c>
      <c r="V164" s="27">
        <v>877</v>
      </c>
      <c r="W164" s="28">
        <v>0</v>
      </c>
    </row>
    <row r="165" spans="1:23" s="1" customFormat="1" ht="17.100000000000001" customHeight="1" x14ac:dyDescent="0.15">
      <c r="A165" s="30"/>
      <c r="B165" s="11"/>
      <c r="C165" s="11"/>
      <c r="D165" s="11"/>
      <c r="E165" s="70" t="s">
        <v>348</v>
      </c>
      <c r="F165" s="70" t="s">
        <v>1318</v>
      </c>
      <c r="G165" s="10"/>
      <c r="H165" s="65" t="s">
        <v>349</v>
      </c>
      <c r="I165" s="65" t="s">
        <v>350</v>
      </c>
      <c r="J165" s="65" t="s">
        <v>351</v>
      </c>
      <c r="K165" s="65" t="s">
        <v>352</v>
      </c>
      <c r="L165" s="65" t="s">
        <v>353</v>
      </c>
      <c r="M165" s="65" t="s">
        <v>354</v>
      </c>
      <c r="N165" s="25" t="s">
        <v>355</v>
      </c>
      <c r="O165" s="26">
        <f t="shared" si="171"/>
        <v>4000</v>
      </c>
      <c r="P165" s="27">
        <v>0</v>
      </c>
      <c r="Q165" s="27">
        <f t="shared" si="181"/>
        <v>4000</v>
      </c>
      <c r="R165" s="27">
        <f>R167</f>
        <v>4000</v>
      </c>
      <c r="S165" s="27">
        <f t="shared" ref="S165:V165" si="194">S167</f>
        <v>0</v>
      </c>
      <c r="T165" s="27">
        <f t="shared" si="194"/>
        <v>0</v>
      </c>
      <c r="U165" s="27">
        <f t="shared" si="194"/>
        <v>0</v>
      </c>
      <c r="V165" s="27">
        <f t="shared" si="194"/>
        <v>0</v>
      </c>
      <c r="W165" s="28">
        <v>0</v>
      </c>
    </row>
    <row r="166" spans="1:23" s="1" customFormat="1" ht="17.100000000000001" customHeight="1" x14ac:dyDescent="0.15">
      <c r="A166" s="30"/>
      <c r="B166" s="11"/>
      <c r="C166" s="11"/>
      <c r="D166" s="11"/>
      <c r="E166" s="71"/>
      <c r="F166" s="71"/>
      <c r="G166" s="11"/>
      <c r="H166" s="66"/>
      <c r="I166" s="66"/>
      <c r="J166" s="66"/>
      <c r="K166" s="66"/>
      <c r="L166" s="66"/>
      <c r="M166" s="66"/>
      <c r="N166" s="25" t="s">
        <v>356</v>
      </c>
      <c r="O166" s="26">
        <f t="shared" si="171"/>
        <v>4000</v>
      </c>
      <c r="P166" s="27">
        <v>0</v>
      </c>
      <c r="Q166" s="27">
        <f t="shared" si="181"/>
        <v>4000</v>
      </c>
      <c r="R166" s="27">
        <f t="shared" ref="R166" si="195">R165</f>
        <v>4000</v>
      </c>
      <c r="S166" s="27">
        <f t="shared" ref="S166" si="196">S165</f>
        <v>0</v>
      </c>
      <c r="T166" s="27">
        <f t="shared" ref="T166" si="197">T165</f>
        <v>0</v>
      </c>
      <c r="U166" s="27">
        <f t="shared" ref="U166" si="198">U165</f>
        <v>0</v>
      </c>
      <c r="V166" s="27">
        <f t="shared" ref="V166" si="199">V165</f>
        <v>0</v>
      </c>
      <c r="W166" s="28">
        <v>0</v>
      </c>
    </row>
    <row r="167" spans="1:23" s="1" customFormat="1" ht="17.100000000000001" customHeight="1" x14ac:dyDescent="0.15">
      <c r="A167" s="30"/>
      <c r="B167" s="11"/>
      <c r="C167" s="11"/>
      <c r="D167" s="11"/>
      <c r="E167" s="72"/>
      <c r="F167" s="72"/>
      <c r="G167" s="12"/>
      <c r="H167" s="67"/>
      <c r="I167" s="67"/>
      <c r="J167" s="67"/>
      <c r="K167" s="67"/>
      <c r="L167" s="67"/>
      <c r="M167" s="67"/>
      <c r="N167" s="25" t="s">
        <v>357</v>
      </c>
      <c r="O167" s="26">
        <f t="shared" si="171"/>
        <v>4000</v>
      </c>
      <c r="P167" s="27">
        <v>0</v>
      </c>
      <c r="Q167" s="27">
        <f t="shared" si="181"/>
        <v>4000</v>
      </c>
      <c r="R167" s="27">
        <v>4000</v>
      </c>
      <c r="S167" s="27">
        <v>0</v>
      </c>
      <c r="T167" s="27">
        <v>0</v>
      </c>
      <c r="U167" s="27">
        <v>0</v>
      </c>
      <c r="V167" s="27">
        <v>0</v>
      </c>
      <c r="W167" s="28">
        <v>0</v>
      </c>
    </row>
    <row r="168" spans="1:23" s="1" customFormat="1" ht="17.100000000000001" customHeight="1" x14ac:dyDescent="0.15">
      <c r="A168" s="30"/>
      <c r="B168" s="11"/>
      <c r="C168" s="11"/>
      <c r="D168" s="68" t="s">
        <v>358</v>
      </c>
      <c r="E168" s="69"/>
      <c r="F168" s="13"/>
      <c r="G168" s="13"/>
      <c r="H168" s="13"/>
      <c r="I168" s="13"/>
      <c r="J168" s="13"/>
      <c r="K168" s="13"/>
      <c r="L168" s="13"/>
      <c r="M168" s="13"/>
      <c r="N168" s="13"/>
      <c r="O168" s="26">
        <f t="shared" si="171"/>
        <v>8116</v>
      </c>
      <c r="P168" s="27">
        <v>0</v>
      </c>
      <c r="Q168" s="27">
        <f t="shared" si="181"/>
        <v>8116</v>
      </c>
      <c r="R168" s="27">
        <f>R169+R173</f>
        <v>1551</v>
      </c>
      <c r="S168" s="27">
        <f t="shared" ref="S168:V168" si="200">S169+S173</f>
        <v>1587</v>
      </c>
      <c r="T168" s="27">
        <f t="shared" si="200"/>
        <v>1622</v>
      </c>
      <c r="U168" s="27">
        <f t="shared" si="200"/>
        <v>1658</v>
      </c>
      <c r="V168" s="27">
        <f t="shared" si="200"/>
        <v>1698</v>
      </c>
      <c r="W168" s="28">
        <v>0</v>
      </c>
    </row>
    <row r="169" spans="1:23" s="1" customFormat="1" ht="15.95" customHeight="1" x14ac:dyDescent="0.15">
      <c r="A169" s="30"/>
      <c r="B169" s="11"/>
      <c r="C169" s="11"/>
      <c r="D169" s="11"/>
      <c r="E169" s="122" t="s">
        <v>1392</v>
      </c>
      <c r="F169" s="70" t="s">
        <v>1421</v>
      </c>
      <c r="G169" s="125"/>
      <c r="H169" s="65" t="s">
        <v>359</v>
      </c>
      <c r="I169" s="65" t="s">
        <v>36</v>
      </c>
      <c r="J169" s="65" t="s">
        <v>36</v>
      </c>
      <c r="K169" s="65" t="s">
        <v>36</v>
      </c>
      <c r="L169" s="65" t="s">
        <v>360</v>
      </c>
      <c r="M169" s="65" t="s">
        <v>36</v>
      </c>
      <c r="N169" s="25" t="s">
        <v>361</v>
      </c>
      <c r="O169" s="26">
        <f t="shared" si="171"/>
        <v>4294</v>
      </c>
      <c r="P169" s="27">
        <v>0</v>
      </c>
      <c r="Q169" s="27">
        <f t="shared" si="181"/>
        <v>4294</v>
      </c>
      <c r="R169" s="27">
        <f>R171+R172</f>
        <v>817</v>
      </c>
      <c r="S169" s="27">
        <f t="shared" ref="S169:V169" si="201">S171+S172</f>
        <v>838</v>
      </c>
      <c r="T169" s="27">
        <f t="shared" si="201"/>
        <v>858</v>
      </c>
      <c r="U169" s="27">
        <f t="shared" si="201"/>
        <v>879</v>
      </c>
      <c r="V169" s="27">
        <f t="shared" si="201"/>
        <v>902</v>
      </c>
      <c r="W169" s="28">
        <v>0</v>
      </c>
    </row>
    <row r="170" spans="1:23" s="1" customFormat="1" ht="15.95" customHeight="1" x14ac:dyDescent="0.15">
      <c r="A170" s="30"/>
      <c r="B170" s="11"/>
      <c r="C170" s="11"/>
      <c r="D170" s="11"/>
      <c r="E170" s="123"/>
      <c r="F170" s="71"/>
      <c r="G170" s="126"/>
      <c r="H170" s="66"/>
      <c r="I170" s="66"/>
      <c r="J170" s="66"/>
      <c r="K170" s="66"/>
      <c r="L170" s="66"/>
      <c r="M170" s="66"/>
      <c r="N170" s="25" t="s">
        <v>362</v>
      </c>
      <c r="O170" s="26">
        <f t="shared" si="171"/>
        <v>4294</v>
      </c>
      <c r="P170" s="27">
        <v>0</v>
      </c>
      <c r="Q170" s="27">
        <f t="shared" si="181"/>
        <v>4294</v>
      </c>
      <c r="R170" s="27">
        <f t="shared" ref="R170" si="202">R169</f>
        <v>817</v>
      </c>
      <c r="S170" s="27">
        <f t="shared" ref="S170" si="203">S169</f>
        <v>838</v>
      </c>
      <c r="T170" s="27">
        <f t="shared" ref="T170" si="204">T169</f>
        <v>858</v>
      </c>
      <c r="U170" s="27">
        <f t="shared" ref="U170" si="205">U169</f>
        <v>879</v>
      </c>
      <c r="V170" s="27">
        <f t="shared" ref="V170" si="206">V169</f>
        <v>902</v>
      </c>
      <c r="W170" s="28">
        <v>0</v>
      </c>
    </row>
    <row r="171" spans="1:23" s="1" customFormat="1" ht="15.95" customHeight="1" x14ac:dyDescent="0.15">
      <c r="A171" s="30"/>
      <c r="B171" s="11"/>
      <c r="C171" s="11"/>
      <c r="D171" s="11"/>
      <c r="E171" s="123"/>
      <c r="F171" s="71"/>
      <c r="G171" s="126"/>
      <c r="H171" s="66"/>
      <c r="I171" s="66"/>
      <c r="J171" s="66"/>
      <c r="K171" s="66"/>
      <c r="L171" s="66"/>
      <c r="M171" s="66"/>
      <c r="N171" s="25" t="s">
        <v>363</v>
      </c>
      <c r="O171" s="26">
        <f t="shared" si="171"/>
        <v>3717</v>
      </c>
      <c r="P171" s="27">
        <v>0</v>
      </c>
      <c r="Q171" s="27">
        <f t="shared" si="181"/>
        <v>3717</v>
      </c>
      <c r="R171" s="27">
        <v>707</v>
      </c>
      <c r="S171" s="27">
        <v>725</v>
      </c>
      <c r="T171" s="27">
        <v>743</v>
      </c>
      <c r="U171" s="27">
        <v>761</v>
      </c>
      <c r="V171" s="27">
        <v>781</v>
      </c>
      <c r="W171" s="28">
        <v>0</v>
      </c>
    </row>
    <row r="172" spans="1:23" s="1" customFormat="1" ht="15.95" customHeight="1" x14ac:dyDescent="0.15">
      <c r="A172" s="30"/>
      <c r="B172" s="11"/>
      <c r="C172" s="11"/>
      <c r="D172" s="11"/>
      <c r="E172" s="124"/>
      <c r="F172" s="72"/>
      <c r="G172" s="127"/>
      <c r="H172" s="67"/>
      <c r="I172" s="67"/>
      <c r="J172" s="67"/>
      <c r="K172" s="67"/>
      <c r="L172" s="67"/>
      <c r="M172" s="67"/>
      <c r="N172" s="25" t="s">
        <v>364</v>
      </c>
      <c r="O172" s="26">
        <f t="shared" si="171"/>
        <v>577</v>
      </c>
      <c r="P172" s="27">
        <v>0</v>
      </c>
      <c r="Q172" s="27">
        <f t="shared" si="181"/>
        <v>577</v>
      </c>
      <c r="R172" s="27">
        <v>110</v>
      </c>
      <c r="S172" s="27">
        <v>113</v>
      </c>
      <c r="T172" s="27">
        <v>115</v>
      </c>
      <c r="U172" s="27">
        <v>118</v>
      </c>
      <c r="V172" s="27">
        <v>121</v>
      </c>
      <c r="W172" s="28">
        <v>0</v>
      </c>
    </row>
    <row r="173" spans="1:23" s="1" customFormat="1" ht="15.95" customHeight="1" x14ac:dyDescent="0.15">
      <c r="A173" s="30"/>
      <c r="B173" s="11"/>
      <c r="C173" s="11"/>
      <c r="D173" s="11"/>
      <c r="E173" s="70" t="s">
        <v>1319</v>
      </c>
      <c r="F173" s="70" t="s">
        <v>1422</v>
      </c>
      <c r="G173" s="10"/>
      <c r="H173" s="65" t="s">
        <v>365</v>
      </c>
      <c r="I173" s="65" t="s">
        <v>366</v>
      </c>
      <c r="J173" s="65" t="s">
        <v>367</v>
      </c>
      <c r="K173" s="65" t="s">
        <v>368</v>
      </c>
      <c r="L173" s="65" t="s">
        <v>369</v>
      </c>
      <c r="M173" s="65" t="s">
        <v>370</v>
      </c>
      <c r="N173" s="25" t="s">
        <v>371</v>
      </c>
      <c r="O173" s="27">
        <f t="shared" si="171"/>
        <v>3822</v>
      </c>
      <c r="P173" s="27">
        <v>0</v>
      </c>
      <c r="Q173" s="27">
        <f t="shared" si="181"/>
        <v>3822</v>
      </c>
      <c r="R173" s="27">
        <f>R175+R176</f>
        <v>734</v>
      </c>
      <c r="S173" s="27">
        <f t="shared" ref="S173:V173" si="207">S175+S176</f>
        <v>749</v>
      </c>
      <c r="T173" s="27">
        <f t="shared" si="207"/>
        <v>764</v>
      </c>
      <c r="U173" s="27">
        <f t="shared" si="207"/>
        <v>779</v>
      </c>
      <c r="V173" s="27">
        <f t="shared" si="207"/>
        <v>796</v>
      </c>
      <c r="W173" s="28">
        <v>0</v>
      </c>
    </row>
    <row r="174" spans="1:23" s="1" customFormat="1" ht="15.95" customHeight="1" x14ac:dyDescent="0.15">
      <c r="A174" s="30"/>
      <c r="B174" s="11"/>
      <c r="C174" s="11"/>
      <c r="D174" s="11"/>
      <c r="E174" s="71"/>
      <c r="F174" s="71"/>
      <c r="G174" s="11"/>
      <c r="H174" s="66"/>
      <c r="I174" s="66"/>
      <c r="J174" s="66"/>
      <c r="K174" s="66"/>
      <c r="L174" s="66"/>
      <c r="M174" s="66"/>
      <c r="N174" s="25" t="s">
        <v>372</v>
      </c>
      <c r="O174" s="27">
        <f t="shared" si="171"/>
        <v>3822</v>
      </c>
      <c r="P174" s="27">
        <v>0</v>
      </c>
      <c r="Q174" s="27">
        <f t="shared" si="181"/>
        <v>3822</v>
      </c>
      <c r="R174" s="27">
        <f t="shared" ref="R174" si="208">R173</f>
        <v>734</v>
      </c>
      <c r="S174" s="27">
        <f t="shared" ref="S174" si="209">S173</f>
        <v>749</v>
      </c>
      <c r="T174" s="27">
        <f t="shared" ref="T174" si="210">T173</f>
        <v>764</v>
      </c>
      <c r="U174" s="27">
        <f t="shared" ref="U174" si="211">U173</f>
        <v>779</v>
      </c>
      <c r="V174" s="27">
        <f t="shared" ref="V174" si="212">V173</f>
        <v>796</v>
      </c>
      <c r="W174" s="28">
        <v>0</v>
      </c>
    </row>
    <row r="175" spans="1:23" s="1" customFormat="1" ht="15.95" customHeight="1" x14ac:dyDescent="0.15">
      <c r="A175" s="30"/>
      <c r="B175" s="11"/>
      <c r="C175" s="11"/>
      <c r="D175" s="11"/>
      <c r="E175" s="71"/>
      <c r="F175" s="71"/>
      <c r="G175" s="11"/>
      <c r="H175" s="66"/>
      <c r="I175" s="66"/>
      <c r="J175" s="66"/>
      <c r="K175" s="66"/>
      <c r="L175" s="66"/>
      <c r="M175" s="66"/>
      <c r="N175" s="25" t="s">
        <v>373</v>
      </c>
      <c r="O175" s="26">
        <f t="shared" si="171"/>
        <v>3317</v>
      </c>
      <c r="P175" s="27">
        <v>0</v>
      </c>
      <c r="Q175" s="27">
        <f t="shared" si="181"/>
        <v>3317</v>
      </c>
      <c r="R175" s="27">
        <v>637</v>
      </c>
      <c r="S175" s="27">
        <v>650</v>
      </c>
      <c r="T175" s="27">
        <v>663</v>
      </c>
      <c r="U175" s="27">
        <v>676</v>
      </c>
      <c r="V175" s="27">
        <v>691</v>
      </c>
      <c r="W175" s="28">
        <v>0</v>
      </c>
    </row>
    <row r="176" spans="1:23" s="1" customFormat="1" ht="15.95" customHeight="1" x14ac:dyDescent="0.15">
      <c r="A176" s="30"/>
      <c r="B176" s="11"/>
      <c r="C176" s="11"/>
      <c r="D176" s="11"/>
      <c r="E176" s="72"/>
      <c r="F176" s="72"/>
      <c r="G176" s="12"/>
      <c r="H176" s="67"/>
      <c r="I176" s="67"/>
      <c r="J176" s="67"/>
      <c r="K176" s="67"/>
      <c r="L176" s="67"/>
      <c r="M176" s="67"/>
      <c r="N176" s="25" t="s">
        <v>374</v>
      </c>
      <c r="O176" s="26">
        <f t="shared" si="171"/>
        <v>505</v>
      </c>
      <c r="P176" s="27">
        <v>0</v>
      </c>
      <c r="Q176" s="27">
        <f t="shared" si="181"/>
        <v>505</v>
      </c>
      <c r="R176" s="27">
        <v>97</v>
      </c>
      <c r="S176" s="27">
        <v>99</v>
      </c>
      <c r="T176" s="27">
        <v>101</v>
      </c>
      <c r="U176" s="27">
        <v>103</v>
      </c>
      <c r="V176" s="27">
        <v>105</v>
      </c>
      <c r="W176" s="28">
        <v>0</v>
      </c>
    </row>
    <row r="177" spans="1:23" s="1" customFormat="1" ht="17.100000000000001" customHeight="1" x14ac:dyDescent="0.15">
      <c r="A177" s="30"/>
      <c r="B177" s="11"/>
      <c r="C177" s="11"/>
      <c r="D177" s="68" t="s">
        <v>375</v>
      </c>
      <c r="E177" s="69"/>
      <c r="F177" s="13"/>
      <c r="G177" s="13"/>
      <c r="H177" s="13"/>
      <c r="I177" s="13"/>
      <c r="J177" s="13"/>
      <c r="K177" s="13"/>
      <c r="L177" s="13"/>
      <c r="M177" s="13"/>
      <c r="N177" s="13"/>
      <c r="O177" s="26">
        <f t="shared" si="171"/>
        <v>8193</v>
      </c>
      <c r="P177" s="27">
        <v>0</v>
      </c>
      <c r="Q177" s="27">
        <f t="shared" si="181"/>
        <v>8193</v>
      </c>
      <c r="R177" s="27">
        <f>R178</f>
        <v>1543</v>
      </c>
      <c r="S177" s="27">
        <f t="shared" ref="S177:V177" si="213">S178</f>
        <v>1590</v>
      </c>
      <c r="T177" s="27">
        <f t="shared" si="213"/>
        <v>1638</v>
      </c>
      <c r="U177" s="27">
        <f t="shared" si="213"/>
        <v>1687</v>
      </c>
      <c r="V177" s="27">
        <f t="shared" si="213"/>
        <v>1735</v>
      </c>
      <c r="W177" s="28">
        <v>0</v>
      </c>
    </row>
    <row r="178" spans="1:23" s="1" customFormat="1" ht="17.100000000000001" customHeight="1" x14ac:dyDescent="0.15">
      <c r="A178" s="30"/>
      <c r="B178" s="11"/>
      <c r="C178" s="11"/>
      <c r="D178" s="11"/>
      <c r="E178" s="70" t="s">
        <v>376</v>
      </c>
      <c r="F178" s="70" t="s">
        <v>1378</v>
      </c>
      <c r="G178" s="65" t="s">
        <v>1316</v>
      </c>
      <c r="H178" s="65" t="s">
        <v>377</v>
      </c>
      <c r="I178" s="65" t="s">
        <v>378</v>
      </c>
      <c r="J178" s="65" t="s">
        <v>379</v>
      </c>
      <c r="K178" s="65" t="s">
        <v>380</v>
      </c>
      <c r="L178" s="65" t="s">
        <v>381</v>
      </c>
      <c r="M178" s="65" t="s">
        <v>382</v>
      </c>
      <c r="N178" s="25" t="s">
        <v>383</v>
      </c>
      <c r="O178" s="26">
        <f t="shared" si="171"/>
        <v>8193</v>
      </c>
      <c r="P178" s="27">
        <v>0</v>
      </c>
      <c r="Q178" s="27">
        <f t="shared" si="181"/>
        <v>8193</v>
      </c>
      <c r="R178" s="27">
        <f>R180+R181+R182</f>
        <v>1543</v>
      </c>
      <c r="S178" s="27">
        <f t="shared" ref="S178:V178" si="214">S180+S181+S182</f>
        <v>1590</v>
      </c>
      <c r="T178" s="27">
        <f t="shared" si="214"/>
        <v>1638</v>
      </c>
      <c r="U178" s="27">
        <f t="shared" si="214"/>
        <v>1687</v>
      </c>
      <c r="V178" s="27">
        <f t="shared" si="214"/>
        <v>1735</v>
      </c>
      <c r="W178" s="28">
        <v>0</v>
      </c>
    </row>
    <row r="179" spans="1:23" s="1" customFormat="1" ht="17.100000000000001" customHeight="1" x14ac:dyDescent="0.15">
      <c r="A179" s="30"/>
      <c r="B179" s="11"/>
      <c r="C179" s="11"/>
      <c r="D179" s="11"/>
      <c r="E179" s="71"/>
      <c r="F179" s="71"/>
      <c r="G179" s="66"/>
      <c r="H179" s="66"/>
      <c r="I179" s="66"/>
      <c r="J179" s="66"/>
      <c r="K179" s="66"/>
      <c r="L179" s="66"/>
      <c r="M179" s="66"/>
      <c r="N179" s="25" t="s">
        <v>384</v>
      </c>
      <c r="O179" s="26">
        <f t="shared" si="171"/>
        <v>8193</v>
      </c>
      <c r="P179" s="27">
        <v>0</v>
      </c>
      <c r="Q179" s="27">
        <f t="shared" si="181"/>
        <v>8193</v>
      </c>
      <c r="R179" s="27">
        <f t="shared" ref="R179" si="215">R178</f>
        <v>1543</v>
      </c>
      <c r="S179" s="27">
        <f t="shared" ref="S179" si="216">S178</f>
        <v>1590</v>
      </c>
      <c r="T179" s="27">
        <f t="shared" ref="T179" si="217">T178</f>
        <v>1638</v>
      </c>
      <c r="U179" s="27">
        <f t="shared" ref="U179" si="218">U178</f>
        <v>1687</v>
      </c>
      <c r="V179" s="27">
        <f t="shared" ref="V179" si="219">V178</f>
        <v>1735</v>
      </c>
      <c r="W179" s="28">
        <v>0</v>
      </c>
    </row>
    <row r="180" spans="1:23" s="1" customFormat="1" ht="17.100000000000001" customHeight="1" x14ac:dyDescent="0.15">
      <c r="A180" s="30"/>
      <c r="B180" s="11"/>
      <c r="C180" s="11"/>
      <c r="D180" s="11"/>
      <c r="E180" s="71"/>
      <c r="F180" s="71"/>
      <c r="G180" s="66"/>
      <c r="H180" s="66"/>
      <c r="I180" s="66"/>
      <c r="J180" s="66"/>
      <c r="K180" s="66"/>
      <c r="L180" s="66"/>
      <c r="M180" s="66"/>
      <c r="N180" s="25" t="s">
        <v>385</v>
      </c>
      <c r="O180" s="26">
        <f t="shared" si="171"/>
        <v>6555</v>
      </c>
      <c r="P180" s="27">
        <v>0</v>
      </c>
      <c r="Q180" s="27">
        <f t="shared" si="181"/>
        <v>6555</v>
      </c>
      <c r="R180" s="27">
        <v>1235</v>
      </c>
      <c r="S180" s="27">
        <v>1272</v>
      </c>
      <c r="T180" s="27">
        <v>1310</v>
      </c>
      <c r="U180" s="27">
        <v>1349</v>
      </c>
      <c r="V180" s="27">
        <v>1389</v>
      </c>
      <c r="W180" s="28">
        <v>0</v>
      </c>
    </row>
    <row r="181" spans="1:23" s="1" customFormat="1" ht="17.100000000000001" customHeight="1" x14ac:dyDescent="0.15">
      <c r="A181" s="30"/>
      <c r="B181" s="11"/>
      <c r="C181" s="11"/>
      <c r="D181" s="11"/>
      <c r="E181" s="71"/>
      <c r="F181" s="71"/>
      <c r="G181" s="66"/>
      <c r="H181" s="66"/>
      <c r="I181" s="66"/>
      <c r="J181" s="66"/>
      <c r="K181" s="66"/>
      <c r="L181" s="66"/>
      <c r="M181" s="66"/>
      <c r="N181" s="25" t="s">
        <v>386</v>
      </c>
      <c r="O181" s="26">
        <f t="shared" si="171"/>
        <v>819</v>
      </c>
      <c r="P181" s="27">
        <v>0</v>
      </c>
      <c r="Q181" s="27">
        <f t="shared" si="181"/>
        <v>819</v>
      </c>
      <c r="R181" s="27">
        <v>154</v>
      </c>
      <c r="S181" s="27">
        <v>159</v>
      </c>
      <c r="T181" s="27">
        <v>164</v>
      </c>
      <c r="U181" s="27">
        <v>169</v>
      </c>
      <c r="V181" s="27">
        <v>173</v>
      </c>
      <c r="W181" s="28">
        <v>0</v>
      </c>
    </row>
    <row r="182" spans="1:23" s="1" customFormat="1" ht="17.100000000000001" customHeight="1" x14ac:dyDescent="0.15">
      <c r="A182" s="30"/>
      <c r="B182" s="11"/>
      <c r="C182" s="11"/>
      <c r="D182" s="11"/>
      <c r="E182" s="72"/>
      <c r="F182" s="71"/>
      <c r="G182" s="66"/>
      <c r="H182" s="66"/>
      <c r="I182" s="66"/>
      <c r="J182" s="66"/>
      <c r="K182" s="66"/>
      <c r="L182" s="66"/>
      <c r="M182" s="67"/>
      <c r="N182" s="25" t="s">
        <v>387</v>
      </c>
      <c r="O182" s="26">
        <f t="shared" si="171"/>
        <v>819</v>
      </c>
      <c r="P182" s="27">
        <v>0</v>
      </c>
      <c r="Q182" s="27">
        <f t="shared" si="181"/>
        <v>819</v>
      </c>
      <c r="R182" s="27">
        <v>154</v>
      </c>
      <c r="S182" s="27">
        <v>159</v>
      </c>
      <c r="T182" s="27">
        <v>164</v>
      </c>
      <c r="U182" s="27">
        <v>169</v>
      </c>
      <c r="V182" s="27">
        <v>173</v>
      </c>
      <c r="W182" s="28">
        <v>0</v>
      </c>
    </row>
    <row r="183" spans="1:23" s="1" customFormat="1" ht="17.100000000000001" customHeight="1" x14ac:dyDescent="0.15">
      <c r="A183" s="30"/>
      <c r="B183" s="11"/>
      <c r="C183" s="68" t="s">
        <v>388</v>
      </c>
      <c r="D183" s="79"/>
      <c r="E183" s="79"/>
      <c r="F183" s="3"/>
      <c r="G183" s="3"/>
      <c r="H183" s="3"/>
      <c r="I183" s="3"/>
      <c r="J183" s="3"/>
      <c r="K183" s="3"/>
      <c r="L183" s="3"/>
      <c r="M183" s="55"/>
      <c r="N183" s="13"/>
      <c r="O183" s="26">
        <f t="shared" si="171"/>
        <v>103325</v>
      </c>
      <c r="P183" s="27">
        <v>0</v>
      </c>
      <c r="Q183" s="27">
        <f t="shared" si="181"/>
        <v>103325</v>
      </c>
      <c r="R183" s="27">
        <f>R184+R207+R218</f>
        <v>19517</v>
      </c>
      <c r="S183" s="27">
        <f t="shared" ref="S183:V183" si="220">S184+S207+S218</f>
        <v>20074</v>
      </c>
      <c r="T183" s="27">
        <f t="shared" si="220"/>
        <v>20648</v>
      </c>
      <c r="U183" s="27">
        <f t="shared" si="220"/>
        <v>21241</v>
      </c>
      <c r="V183" s="27">
        <f t="shared" si="220"/>
        <v>21845</v>
      </c>
      <c r="W183" s="28">
        <v>0</v>
      </c>
    </row>
    <row r="184" spans="1:23" s="1" customFormat="1" ht="17.100000000000001" customHeight="1" x14ac:dyDescent="0.15">
      <c r="A184" s="30"/>
      <c r="B184" s="11"/>
      <c r="C184" s="11"/>
      <c r="D184" s="68" t="s">
        <v>389</v>
      </c>
      <c r="E184" s="79"/>
      <c r="F184" s="3"/>
      <c r="G184" s="3"/>
      <c r="H184" s="3"/>
      <c r="I184" s="3"/>
      <c r="J184" s="3"/>
      <c r="K184" s="3"/>
      <c r="L184" s="3"/>
      <c r="M184" s="38"/>
      <c r="N184" s="13"/>
      <c r="O184" s="26">
        <f t="shared" si="171"/>
        <v>39911</v>
      </c>
      <c r="P184" s="27">
        <v>0</v>
      </c>
      <c r="Q184" s="27">
        <f t="shared" si="181"/>
        <v>39911</v>
      </c>
      <c r="R184" s="27">
        <f>R185+R189+R194+R199+R203</f>
        <v>7545</v>
      </c>
      <c r="S184" s="27">
        <f t="shared" ref="S184:V184" si="221">S185+S189+S194+S199+S203</f>
        <v>7758</v>
      </c>
      <c r="T184" s="27">
        <f t="shared" si="221"/>
        <v>7975</v>
      </c>
      <c r="U184" s="27">
        <f t="shared" si="221"/>
        <v>8201</v>
      </c>
      <c r="V184" s="27">
        <f t="shared" si="221"/>
        <v>8432</v>
      </c>
      <c r="W184" s="28">
        <v>0</v>
      </c>
    </row>
    <row r="185" spans="1:23" s="1" customFormat="1" ht="15" customHeight="1" x14ac:dyDescent="0.15">
      <c r="A185" s="30"/>
      <c r="B185" s="11"/>
      <c r="C185" s="11"/>
      <c r="D185" s="11"/>
      <c r="E185" s="70" t="s">
        <v>390</v>
      </c>
      <c r="F185" s="80" t="s">
        <v>1320</v>
      </c>
      <c r="G185" s="81" t="s">
        <v>1316</v>
      </c>
      <c r="H185" s="81" t="s">
        <v>391</v>
      </c>
      <c r="I185" s="81" t="s">
        <v>392</v>
      </c>
      <c r="J185" s="81" t="s">
        <v>393</v>
      </c>
      <c r="K185" s="81" t="s">
        <v>394</v>
      </c>
      <c r="L185" s="81" t="s">
        <v>395</v>
      </c>
      <c r="M185" s="65" t="s">
        <v>396</v>
      </c>
      <c r="N185" s="25" t="s">
        <v>397</v>
      </c>
      <c r="O185" s="26">
        <f t="shared" si="171"/>
        <v>25103</v>
      </c>
      <c r="P185" s="27">
        <v>0</v>
      </c>
      <c r="Q185" s="27">
        <f t="shared" si="181"/>
        <v>25103</v>
      </c>
      <c r="R185" s="27">
        <v>4728</v>
      </c>
      <c r="S185" s="27">
        <v>4870</v>
      </c>
      <c r="T185" s="27">
        <v>5016</v>
      </c>
      <c r="U185" s="27">
        <v>5167</v>
      </c>
      <c r="V185" s="27">
        <v>5322</v>
      </c>
      <c r="W185" s="28">
        <v>0</v>
      </c>
    </row>
    <row r="186" spans="1:23" s="1" customFormat="1" ht="15" customHeight="1" x14ac:dyDescent="0.15">
      <c r="A186" s="30"/>
      <c r="B186" s="11"/>
      <c r="C186" s="11"/>
      <c r="D186" s="11"/>
      <c r="E186" s="71"/>
      <c r="F186" s="71"/>
      <c r="G186" s="66"/>
      <c r="H186" s="66"/>
      <c r="I186" s="66"/>
      <c r="J186" s="66"/>
      <c r="K186" s="66"/>
      <c r="L186" s="66"/>
      <c r="M186" s="66"/>
      <c r="N186" s="25" t="s">
        <v>398</v>
      </c>
      <c r="O186" s="26">
        <f t="shared" si="171"/>
        <v>25103</v>
      </c>
      <c r="P186" s="27">
        <v>0</v>
      </c>
      <c r="Q186" s="27">
        <f t="shared" si="181"/>
        <v>25103</v>
      </c>
      <c r="R186" s="27">
        <f t="shared" ref="R186" si="222">R185</f>
        <v>4728</v>
      </c>
      <c r="S186" s="27">
        <f t="shared" ref="S186" si="223">S185</f>
        <v>4870</v>
      </c>
      <c r="T186" s="27">
        <f t="shared" ref="T186" si="224">T185</f>
        <v>5016</v>
      </c>
      <c r="U186" s="27">
        <f t="shared" ref="U186" si="225">U185</f>
        <v>5167</v>
      </c>
      <c r="V186" s="27">
        <f t="shared" ref="V186" si="226">V185</f>
        <v>5322</v>
      </c>
      <c r="W186" s="28">
        <v>0</v>
      </c>
    </row>
    <row r="187" spans="1:23" s="1" customFormat="1" ht="15" customHeight="1" x14ac:dyDescent="0.15">
      <c r="A187" s="30"/>
      <c r="B187" s="11"/>
      <c r="C187" s="11"/>
      <c r="D187" s="11"/>
      <c r="E187" s="71"/>
      <c r="F187" s="71"/>
      <c r="G187" s="66"/>
      <c r="H187" s="66"/>
      <c r="I187" s="66"/>
      <c r="J187" s="66"/>
      <c r="K187" s="66"/>
      <c r="L187" s="66"/>
      <c r="M187" s="66"/>
      <c r="N187" s="25" t="s">
        <v>399</v>
      </c>
      <c r="O187" s="26">
        <f t="shared" si="171"/>
        <v>17572</v>
      </c>
      <c r="P187" s="27">
        <v>0</v>
      </c>
      <c r="Q187" s="27">
        <f t="shared" si="181"/>
        <v>17572</v>
      </c>
      <c r="R187" s="27">
        <v>3310</v>
      </c>
      <c r="S187" s="27">
        <v>3409</v>
      </c>
      <c r="T187" s="27">
        <v>3511</v>
      </c>
      <c r="U187" s="27">
        <v>3617</v>
      </c>
      <c r="V187" s="27">
        <v>3725</v>
      </c>
      <c r="W187" s="28">
        <v>0</v>
      </c>
    </row>
    <row r="188" spans="1:23" s="1" customFormat="1" ht="15" customHeight="1" x14ac:dyDescent="0.15">
      <c r="A188" s="30"/>
      <c r="B188" s="11"/>
      <c r="C188" s="11"/>
      <c r="D188" s="11"/>
      <c r="E188" s="72"/>
      <c r="F188" s="72"/>
      <c r="G188" s="67"/>
      <c r="H188" s="67"/>
      <c r="I188" s="67"/>
      <c r="J188" s="67"/>
      <c r="K188" s="67"/>
      <c r="L188" s="67"/>
      <c r="M188" s="67"/>
      <c r="N188" s="25" t="s">
        <v>400</v>
      </c>
      <c r="O188" s="26">
        <f t="shared" si="171"/>
        <v>7530</v>
      </c>
      <c r="P188" s="27">
        <v>0</v>
      </c>
      <c r="Q188" s="27">
        <f t="shared" si="181"/>
        <v>7530</v>
      </c>
      <c r="R188" s="27">
        <v>1418</v>
      </c>
      <c r="S188" s="27">
        <v>1461</v>
      </c>
      <c r="T188" s="27">
        <v>1505</v>
      </c>
      <c r="U188" s="27">
        <v>1550</v>
      </c>
      <c r="V188" s="27">
        <v>1596</v>
      </c>
      <c r="W188" s="28">
        <v>0</v>
      </c>
    </row>
    <row r="189" spans="1:23" s="1" customFormat="1" ht="15" customHeight="1" x14ac:dyDescent="0.15">
      <c r="A189" s="30"/>
      <c r="B189" s="11"/>
      <c r="C189" s="11"/>
      <c r="D189" s="11"/>
      <c r="E189" s="70" t="s">
        <v>401</v>
      </c>
      <c r="F189" s="70" t="s">
        <v>1321</v>
      </c>
      <c r="G189" s="65" t="s">
        <v>1316</v>
      </c>
      <c r="H189" s="65" t="s">
        <v>402</v>
      </c>
      <c r="I189" s="65" t="s">
        <v>403</v>
      </c>
      <c r="J189" s="65" t="s">
        <v>404</v>
      </c>
      <c r="K189" s="65" t="s">
        <v>405</v>
      </c>
      <c r="L189" s="65" t="s">
        <v>406</v>
      </c>
      <c r="M189" s="65" t="s">
        <v>407</v>
      </c>
      <c r="N189" s="25" t="s">
        <v>408</v>
      </c>
      <c r="O189" s="26">
        <f t="shared" si="171"/>
        <v>5098</v>
      </c>
      <c r="P189" s="27">
        <v>0</v>
      </c>
      <c r="Q189" s="27">
        <f t="shared" si="181"/>
        <v>5098</v>
      </c>
      <c r="R189" s="27">
        <f>R191+R192+R193</f>
        <v>970</v>
      </c>
      <c r="S189" s="27">
        <f t="shared" ref="S189:V189" si="227">S191+S192+S193</f>
        <v>994</v>
      </c>
      <c r="T189" s="27">
        <f t="shared" si="227"/>
        <v>1019</v>
      </c>
      <c r="U189" s="27">
        <f t="shared" si="227"/>
        <v>1044</v>
      </c>
      <c r="V189" s="27">
        <f t="shared" si="227"/>
        <v>1071</v>
      </c>
      <c r="W189" s="28">
        <v>0</v>
      </c>
    </row>
    <row r="190" spans="1:23" s="1" customFormat="1" ht="15" customHeight="1" x14ac:dyDescent="0.15">
      <c r="A190" s="30"/>
      <c r="B190" s="11"/>
      <c r="C190" s="11"/>
      <c r="D190" s="11"/>
      <c r="E190" s="71"/>
      <c r="F190" s="71"/>
      <c r="G190" s="66"/>
      <c r="H190" s="66"/>
      <c r="I190" s="66"/>
      <c r="J190" s="66"/>
      <c r="K190" s="66"/>
      <c r="L190" s="66"/>
      <c r="M190" s="66"/>
      <c r="N190" s="25" t="s">
        <v>409</v>
      </c>
      <c r="O190" s="26">
        <f t="shared" si="171"/>
        <v>5098</v>
      </c>
      <c r="P190" s="27">
        <v>0</v>
      </c>
      <c r="Q190" s="27">
        <f t="shared" si="181"/>
        <v>5098</v>
      </c>
      <c r="R190" s="27">
        <f t="shared" ref="R190" si="228">R189</f>
        <v>970</v>
      </c>
      <c r="S190" s="27">
        <f t="shared" ref="S190" si="229">S189</f>
        <v>994</v>
      </c>
      <c r="T190" s="27">
        <f t="shared" ref="T190" si="230">T189</f>
        <v>1019</v>
      </c>
      <c r="U190" s="27">
        <f t="shared" ref="U190" si="231">U189</f>
        <v>1044</v>
      </c>
      <c r="V190" s="27">
        <f t="shared" ref="V190" si="232">V189</f>
        <v>1071</v>
      </c>
      <c r="W190" s="28">
        <v>0</v>
      </c>
    </row>
    <row r="191" spans="1:23" s="1" customFormat="1" ht="15" customHeight="1" x14ac:dyDescent="0.15">
      <c r="A191" s="30"/>
      <c r="B191" s="11"/>
      <c r="C191" s="11"/>
      <c r="D191" s="11"/>
      <c r="E191" s="71"/>
      <c r="F191" s="71"/>
      <c r="G191" s="66"/>
      <c r="H191" s="66"/>
      <c r="I191" s="66"/>
      <c r="J191" s="66"/>
      <c r="K191" s="66"/>
      <c r="L191" s="66"/>
      <c r="M191" s="66"/>
      <c r="N191" s="25" t="s">
        <v>410</v>
      </c>
      <c r="O191" s="26">
        <f t="shared" si="171"/>
        <v>3569</v>
      </c>
      <c r="P191" s="27">
        <v>0</v>
      </c>
      <c r="Q191" s="27">
        <f t="shared" si="181"/>
        <v>3569</v>
      </c>
      <c r="R191" s="27">
        <v>679</v>
      </c>
      <c r="S191" s="27">
        <v>696</v>
      </c>
      <c r="T191" s="27">
        <v>713</v>
      </c>
      <c r="U191" s="27">
        <v>731</v>
      </c>
      <c r="V191" s="27">
        <v>750</v>
      </c>
      <c r="W191" s="28">
        <v>0</v>
      </c>
    </row>
    <row r="192" spans="1:23" s="1" customFormat="1" ht="15" customHeight="1" x14ac:dyDescent="0.15">
      <c r="A192" s="30"/>
      <c r="B192" s="11"/>
      <c r="C192" s="11"/>
      <c r="D192" s="11"/>
      <c r="E192" s="71"/>
      <c r="F192" s="71"/>
      <c r="G192" s="66"/>
      <c r="H192" s="66"/>
      <c r="I192" s="66"/>
      <c r="J192" s="66"/>
      <c r="K192" s="66"/>
      <c r="L192" s="66"/>
      <c r="M192" s="66"/>
      <c r="N192" s="25" t="s">
        <v>411</v>
      </c>
      <c r="O192" s="26">
        <f t="shared" si="171"/>
        <v>1071</v>
      </c>
      <c r="P192" s="27">
        <v>0</v>
      </c>
      <c r="Q192" s="27">
        <f t="shared" si="181"/>
        <v>1071</v>
      </c>
      <c r="R192" s="27">
        <v>204</v>
      </c>
      <c r="S192" s="27">
        <v>209</v>
      </c>
      <c r="T192" s="27">
        <v>214</v>
      </c>
      <c r="U192" s="27">
        <v>219</v>
      </c>
      <c r="V192" s="27">
        <v>225</v>
      </c>
      <c r="W192" s="28">
        <v>0</v>
      </c>
    </row>
    <row r="193" spans="1:23" s="1" customFormat="1" ht="15" customHeight="1" x14ac:dyDescent="0.15">
      <c r="A193" s="30"/>
      <c r="B193" s="11"/>
      <c r="C193" s="11"/>
      <c r="D193" s="11"/>
      <c r="E193" s="72"/>
      <c r="F193" s="72"/>
      <c r="G193" s="67"/>
      <c r="H193" s="67"/>
      <c r="I193" s="67"/>
      <c r="J193" s="67"/>
      <c r="K193" s="67"/>
      <c r="L193" s="67"/>
      <c r="M193" s="67"/>
      <c r="N193" s="25" t="s">
        <v>412</v>
      </c>
      <c r="O193" s="26">
        <f t="shared" si="171"/>
        <v>458</v>
      </c>
      <c r="P193" s="27">
        <v>0</v>
      </c>
      <c r="Q193" s="27">
        <f t="shared" si="181"/>
        <v>458</v>
      </c>
      <c r="R193" s="27">
        <v>87</v>
      </c>
      <c r="S193" s="27">
        <v>89</v>
      </c>
      <c r="T193" s="27">
        <v>92</v>
      </c>
      <c r="U193" s="27">
        <v>94</v>
      </c>
      <c r="V193" s="27">
        <v>96</v>
      </c>
      <c r="W193" s="28">
        <v>0</v>
      </c>
    </row>
    <row r="194" spans="1:23" s="1" customFormat="1" ht="15" customHeight="1" x14ac:dyDescent="0.15">
      <c r="A194" s="30"/>
      <c r="B194" s="11"/>
      <c r="C194" s="11"/>
      <c r="D194" s="11"/>
      <c r="E194" s="70" t="s">
        <v>413</v>
      </c>
      <c r="F194" s="70" t="s">
        <v>1379</v>
      </c>
      <c r="G194" s="65" t="s">
        <v>1316</v>
      </c>
      <c r="H194" s="65" t="s">
        <v>414</v>
      </c>
      <c r="I194" s="65" t="s">
        <v>415</v>
      </c>
      <c r="J194" s="65" t="s">
        <v>416</v>
      </c>
      <c r="K194" s="65" t="s">
        <v>417</v>
      </c>
      <c r="L194" s="65" t="s">
        <v>418</v>
      </c>
      <c r="M194" s="65" t="s">
        <v>419</v>
      </c>
      <c r="N194" s="25" t="s">
        <v>420</v>
      </c>
      <c r="O194" s="26">
        <f t="shared" si="171"/>
        <v>2204</v>
      </c>
      <c r="P194" s="27">
        <v>0</v>
      </c>
      <c r="Q194" s="27">
        <f t="shared" si="181"/>
        <v>2204</v>
      </c>
      <c r="R194" s="27">
        <f>R196+R197+R198</f>
        <v>419</v>
      </c>
      <c r="S194" s="27">
        <f t="shared" ref="S194:V194" si="233">S196+S197+S198</f>
        <v>430</v>
      </c>
      <c r="T194" s="27">
        <f t="shared" si="233"/>
        <v>440</v>
      </c>
      <c r="U194" s="27">
        <f t="shared" si="233"/>
        <v>452</v>
      </c>
      <c r="V194" s="27">
        <f t="shared" si="233"/>
        <v>463</v>
      </c>
      <c r="W194" s="28">
        <v>0</v>
      </c>
    </row>
    <row r="195" spans="1:23" s="1" customFormat="1" ht="15" customHeight="1" x14ac:dyDescent="0.15">
      <c r="A195" s="30"/>
      <c r="B195" s="11"/>
      <c r="C195" s="11"/>
      <c r="D195" s="11"/>
      <c r="E195" s="71"/>
      <c r="F195" s="71"/>
      <c r="G195" s="66"/>
      <c r="H195" s="66"/>
      <c r="I195" s="66"/>
      <c r="J195" s="66"/>
      <c r="K195" s="66"/>
      <c r="L195" s="66"/>
      <c r="M195" s="66"/>
      <c r="N195" s="25" t="s">
        <v>421</v>
      </c>
      <c r="O195" s="26">
        <f t="shared" si="171"/>
        <v>2204</v>
      </c>
      <c r="P195" s="27">
        <v>0</v>
      </c>
      <c r="Q195" s="27">
        <f t="shared" si="181"/>
        <v>2204</v>
      </c>
      <c r="R195" s="27">
        <f t="shared" ref="R195" si="234">R194</f>
        <v>419</v>
      </c>
      <c r="S195" s="27">
        <f t="shared" ref="S195" si="235">S194</f>
        <v>430</v>
      </c>
      <c r="T195" s="27">
        <f t="shared" ref="T195" si="236">T194</f>
        <v>440</v>
      </c>
      <c r="U195" s="27">
        <f t="shared" ref="U195" si="237">U194</f>
        <v>452</v>
      </c>
      <c r="V195" s="27">
        <f t="shared" ref="V195" si="238">V194</f>
        <v>463</v>
      </c>
      <c r="W195" s="28">
        <v>0</v>
      </c>
    </row>
    <row r="196" spans="1:23" s="1" customFormat="1" ht="15" customHeight="1" x14ac:dyDescent="0.15">
      <c r="A196" s="30"/>
      <c r="B196" s="11"/>
      <c r="C196" s="11"/>
      <c r="D196" s="11"/>
      <c r="E196" s="71"/>
      <c r="F196" s="71"/>
      <c r="G196" s="66"/>
      <c r="H196" s="66"/>
      <c r="I196" s="66"/>
      <c r="J196" s="66"/>
      <c r="K196" s="66"/>
      <c r="L196" s="66"/>
      <c r="M196" s="66"/>
      <c r="N196" s="25" t="s">
        <v>422</v>
      </c>
      <c r="O196" s="26">
        <f t="shared" si="171"/>
        <v>1542</v>
      </c>
      <c r="P196" s="27">
        <v>0</v>
      </c>
      <c r="Q196" s="27">
        <f t="shared" si="181"/>
        <v>1542</v>
      </c>
      <c r="R196" s="27">
        <v>293</v>
      </c>
      <c r="S196" s="27">
        <v>301</v>
      </c>
      <c r="T196" s="27">
        <v>308</v>
      </c>
      <c r="U196" s="27">
        <v>316</v>
      </c>
      <c r="V196" s="27">
        <v>324</v>
      </c>
      <c r="W196" s="28">
        <v>0</v>
      </c>
    </row>
    <row r="197" spans="1:23" s="1" customFormat="1" ht="15" customHeight="1" x14ac:dyDescent="0.15">
      <c r="A197" s="30"/>
      <c r="B197" s="11"/>
      <c r="C197" s="11"/>
      <c r="D197" s="11"/>
      <c r="E197" s="71"/>
      <c r="F197" s="71"/>
      <c r="G197" s="66"/>
      <c r="H197" s="66"/>
      <c r="I197" s="66"/>
      <c r="J197" s="66"/>
      <c r="K197" s="66"/>
      <c r="L197" s="66"/>
      <c r="M197" s="66"/>
      <c r="N197" s="25" t="s">
        <v>423</v>
      </c>
      <c r="O197" s="26">
        <f t="shared" si="171"/>
        <v>462</v>
      </c>
      <c r="P197" s="27">
        <v>0</v>
      </c>
      <c r="Q197" s="27">
        <f t="shared" si="181"/>
        <v>462</v>
      </c>
      <c r="R197" s="27">
        <v>88</v>
      </c>
      <c r="S197" s="27">
        <v>90</v>
      </c>
      <c r="T197" s="27">
        <v>92</v>
      </c>
      <c r="U197" s="27">
        <v>95</v>
      </c>
      <c r="V197" s="27">
        <v>97</v>
      </c>
      <c r="W197" s="28">
        <v>0</v>
      </c>
    </row>
    <row r="198" spans="1:23" s="1" customFormat="1" ht="15" customHeight="1" x14ac:dyDescent="0.15">
      <c r="A198" s="30"/>
      <c r="B198" s="11"/>
      <c r="C198" s="11"/>
      <c r="D198" s="11"/>
      <c r="E198" s="72"/>
      <c r="F198" s="72"/>
      <c r="G198" s="67"/>
      <c r="H198" s="67"/>
      <c r="I198" s="67"/>
      <c r="J198" s="67"/>
      <c r="K198" s="67"/>
      <c r="L198" s="67"/>
      <c r="M198" s="67"/>
      <c r="N198" s="25" t="s">
        <v>424</v>
      </c>
      <c r="O198" s="26">
        <f t="shared" si="171"/>
        <v>200</v>
      </c>
      <c r="P198" s="27">
        <v>0</v>
      </c>
      <c r="Q198" s="27">
        <f t="shared" si="181"/>
        <v>200</v>
      </c>
      <c r="R198" s="27">
        <v>38</v>
      </c>
      <c r="S198" s="27">
        <v>39</v>
      </c>
      <c r="T198" s="27">
        <v>40</v>
      </c>
      <c r="U198" s="27">
        <v>41</v>
      </c>
      <c r="V198" s="27">
        <v>42</v>
      </c>
      <c r="W198" s="28">
        <v>0</v>
      </c>
    </row>
    <row r="199" spans="1:23" s="1" customFormat="1" ht="15" customHeight="1" x14ac:dyDescent="0.15">
      <c r="A199" s="30"/>
      <c r="B199" s="11"/>
      <c r="C199" s="11"/>
      <c r="D199" s="11"/>
      <c r="E199" s="70" t="s">
        <v>1325</v>
      </c>
      <c r="F199" s="70" t="s">
        <v>1322</v>
      </c>
      <c r="G199" s="65" t="s">
        <v>1316</v>
      </c>
      <c r="H199" s="65" t="s">
        <v>425</v>
      </c>
      <c r="I199" s="65" t="s">
        <v>426</v>
      </c>
      <c r="J199" s="65" t="s">
        <v>427</v>
      </c>
      <c r="K199" s="65" t="s">
        <v>428</v>
      </c>
      <c r="L199" s="65" t="s">
        <v>429</v>
      </c>
      <c r="M199" s="65" t="s">
        <v>430</v>
      </c>
      <c r="N199" s="25" t="s">
        <v>431</v>
      </c>
      <c r="O199" s="26">
        <f t="shared" si="171"/>
        <v>5456</v>
      </c>
      <c r="P199" s="27">
        <v>0</v>
      </c>
      <c r="Q199" s="27">
        <f t="shared" si="181"/>
        <v>5456</v>
      </c>
      <c r="R199" s="27">
        <f>R201+R202</f>
        <v>1038</v>
      </c>
      <c r="S199" s="27">
        <f t="shared" ref="S199:V199" si="239">S201+S202</f>
        <v>1064</v>
      </c>
      <c r="T199" s="27">
        <f t="shared" si="239"/>
        <v>1090</v>
      </c>
      <c r="U199" s="27">
        <f t="shared" si="239"/>
        <v>1118</v>
      </c>
      <c r="V199" s="27">
        <f t="shared" si="239"/>
        <v>1146</v>
      </c>
      <c r="W199" s="28">
        <v>0</v>
      </c>
    </row>
    <row r="200" spans="1:23" s="1" customFormat="1" ht="15" customHeight="1" x14ac:dyDescent="0.15">
      <c r="A200" s="30"/>
      <c r="B200" s="11"/>
      <c r="C200" s="11"/>
      <c r="D200" s="11"/>
      <c r="E200" s="71"/>
      <c r="F200" s="71"/>
      <c r="G200" s="66"/>
      <c r="H200" s="66"/>
      <c r="I200" s="66"/>
      <c r="J200" s="66"/>
      <c r="K200" s="66"/>
      <c r="L200" s="66"/>
      <c r="M200" s="66"/>
      <c r="N200" s="25" t="s">
        <v>432</v>
      </c>
      <c r="O200" s="26">
        <f t="shared" si="171"/>
        <v>5456</v>
      </c>
      <c r="P200" s="27">
        <v>0</v>
      </c>
      <c r="Q200" s="27">
        <f t="shared" si="181"/>
        <v>5456</v>
      </c>
      <c r="R200" s="27">
        <f t="shared" ref="R200" si="240">R199</f>
        <v>1038</v>
      </c>
      <c r="S200" s="27">
        <f t="shared" ref="S200" si="241">S199</f>
        <v>1064</v>
      </c>
      <c r="T200" s="27">
        <f t="shared" ref="T200" si="242">T199</f>
        <v>1090</v>
      </c>
      <c r="U200" s="27">
        <f t="shared" ref="U200" si="243">U199</f>
        <v>1118</v>
      </c>
      <c r="V200" s="27">
        <f t="shared" ref="V200" si="244">V199</f>
        <v>1146</v>
      </c>
      <c r="W200" s="28">
        <v>0</v>
      </c>
    </row>
    <row r="201" spans="1:23" s="1" customFormat="1" ht="15" customHeight="1" x14ac:dyDescent="0.15">
      <c r="A201" s="30"/>
      <c r="B201" s="11"/>
      <c r="C201" s="11"/>
      <c r="D201" s="11"/>
      <c r="E201" s="71"/>
      <c r="F201" s="71"/>
      <c r="G201" s="66"/>
      <c r="H201" s="66"/>
      <c r="I201" s="66"/>
      <c r="J201" s="66"/>
      <c r="K201" s="66"/>
      <c r="L201" s="66"/>
      <c r="M201" s="66"/>
      <c r="N201" s="25" t="s">
        <v>433</v>
      </c>
      <c r="O201" s="26">
        <f t="shared" si="171"/>
        <v>2728</v>
      </c>
      <c r="P201" s="27">
        <v>0</v>
      </c>
      <c r="Q201" s="27">
        <f t="shared" si="181"/>
        <v>2728</v>
      </c>
      <c r="R201" s="27">
        <v>519</v>
      </c>
      <c r="S201" s="27">
        <v>532</v>
      </c>
      <c r="T201" s="27">
        <v>545</v>
      </c>
      <c r="U201" s="27">
        <v>559</v>
      </c>
      <c r="V201" s="27">
        <v>573</v>
      </c>
      <c r="W201" s="28">
        <v>0</v>
      </c>
    </row>
    <row r="202" spans="1:23" s="1" customFormat="1" ht="15" customHeight="1" x14ac:dyDescent="0.15">
      <c r="A202" s="30"/>
      <c r="B202" s="11"/>
      <c r="C202" s="11"/>
      <c r="D202" s="11"/>
      <c r="E202" s="72"/>
      <c r="F202" s="72"/>
      <c r="G202" s="67"/>
      <c r="H202" s="67"/>
      <c r="I202" s="67"/>
      <c r="J202" s="67"/>
      <c r="K202" s="67"/>
      <c r="L202" s="67"/>
      <c r="M202" s="67"/>
      <c r="N202" s="25" t="s">
        <v>434</v>
      </c>
      <c r="O202" s="26">
        <f t="shared" si="171"/>
        <v>2728</v>
      </c>
      <c r="P202" s="27">
        <v>0</v>
      </c>
      <c r="Q202" s="27">
        <f t="shared" si="181"/>
        <v>2728</v>
      </c>
      <c r="R202" s="27">
        <v>519</v>
      </c>
      <c r="S202" s="27">
        <v>532</v>
      </c>
      <c r="T202" s="27">
        <v>545</v>
      </c>
      <c r="U202" s="27">
        <v>559</v>
      </c>
      <c r="V202" s="27">
        <v>573</v>
      </c>
      <c r="W202" s="28">
        <v>0</v>
      </c>
    </row>
    <row r="203" spans="1:23" s="1" customFormat="1" ht="15" customHeight="1" x14ac:dyDescent="0.15">
      <c r="A203" s="30"/>
      <c r="B203" s="11"/>
      <c r="C203" s="11"/>
      <c r="D203" s="11"/>
      <c r="E203" s="70" t="s">
        <v>1324</v>
      </c>
      <c r="F203" s="70" t="s">
        <v>1323</v>
      </c>
      <c r="G203" s="65" t="s">
        <v>1316</v>
      </c>
      <c r="H203" s="65" t="s">
        <v>435</v>
      </c>
      <c r="I203" s="65" t="s">
        <v>436</v>
      </c>
      <c r="J203" s="65" t="s">
        <v>437</v>
      </c>
      <c r="K203" s="65" t="s">
        <v>438</v>
      </c>
      <c r="L203" s="65" t="s">
        <v>439</v>
      </c>
      <c r="M203" s="65" t="s">
        <v>440</v>
      </c>
      <c r="N203" s="25" t="s">
        <v>441</v>
      </c>
      <c r="O203" s="26">
        <f t="shared" si="171"/>
        <v>2050</v>
      </c>
      <c r="P203" s="27">
        <v>0</v>
      </c>
      <c r="Q203" s="27">
        <f t="shared" si="181"/>
        <v>2050</v>
      </c>
      <c r="R203" s="27">
        <f>R205+R206</f>
        <v>390</v>
      </c>
      <c r="S203" s="27">
        <f t="shared" ref="S203:V203" si="245">S205+S206</f>
        <v>400</v>
      </c>
      <c r="T203" s="27">
        <f t="shared" si="245"/>
        <v>410</v>
      </c>
      <c r="U203" s="27">
        <f t="shared" si="245"/>
        <v>420</v>
      </c>
      <c r="V203" s="27">
        <f t="shared" si="245"/>
        <v>430</v>
      </c>
      <c r="W203" s="28">
        <v>0</v>
      </c>
    </row>
    <row r="204" spans="1:23" s="1" customFormat="1" ht="15" customHeight="1" x14ac:dyDescent="0.15">
      <c r="A204" s="30"/>
      <c r="B204" s="11"/>
      <c r="C204" s="11"/>
      <c r="D204" s="11"/>
      <c r="E204" s="71"/>
      <c r="F204" s="71"/>
      <c r="G204" s="66"/>
      <c r="H204" s="66"/>
      <c r="I204" s="66"/>
      <c r="J204" s="66"/>
      <c r="K204" s="66"/>
      <c r="L204" s="66"/>
      <c r="M204" s="66"/>
      <c r="N204" s="25" t="s">
        <v>442</v>
      </c>
      <c r="O204" s="26">
        <f t="shared" si="171"/>
        <v>2050</v>
      </c>
      <c r="P204" s="27">
        <v>0</v>
      </c>
      <c r="Q204" s="27">
        <f t="shared" si="181"/>
        <v>2050</v>
      </c>
      <c r="R204" s="27">
        <f t="shared" ref="R204" si="246">R203</f>
        <v>390</v>
      </c>
      <c r="S204" s="27">
        <f t="shared" ref="S204" si="247">S203</f>
        <v>400</v>
      </c>
      <c r="T204" s="27">
        <f t="shared" ref="T204" si="248">T203</f>
        <v>410</v>
      </c>
      <c r="U204" s="27">
        <f t="shared" ref="U204" si="249">U203</f>
        <v>420</v>
      </c>
      <c r="V204" s="27">
        <f t="shared" ref="V204" si="250">V203</f>
        <v>430</v>
      </c>
      <c r="W204" s="28">
        <v>0</v>
      </c>
    </row>
    <row r="205" spans="1:23" s="1" customFormat="1" ht="15" customHeight="1" x14ac:dyDescent="0.15">
      <c r="A205" s="30"/>
      <c r="B205" s="11"/>
      <c r="C205" s="11"/>
      <c r="D205" s="11"/>
      <c r="E205" s="71"/>
      <c r="F205" s="71"/>
      <c r="G205" s="66"/>
      <c r="H205" s="66"/>
      <c r="I205" s="66"/>
      <c r="J205" s="66"/>
      <c r="K205" s="66"/>
      <c r="L205" s="66"/>
      <c r="M205" s="66"/>
      <c r="N205" s="25" t="s">
        <v>443</v>
      </c>
      <c r="O205" s="26">
        <f t="shared" si="171"/>
        <v>1025</v>
      </c>
      <c r="P205" s="27">
        <v>0</v>
      </c>
      <c r="Q205" s="27">
        <f t="shared" si="181"/>
        <v>1025</v>
      </c>
      <c r="R205" s="27">
        <v>195</v>
      </c>
      <c r="S205" s="27">
        <v>200</v>
      </c>
      <c r="T205" s="27">
        <v>205</v>
      </c>
      <c r="U205" s="27">
        <v>210</v>
      </c>
      <c r="V205" s="27">
        <v>215</v>
      </c>
      <c r="W205" s="28">
        <v>0</v>
      </c>
    </row>
    <row r="206" spans="1:23" s="1" customFormat="1" ht="15" customHeight="1" x14ac:dyDescent="0.15">
      <c r="A206" s="30"/>
      <c r="B206" s="11"/>
      <c r="C206" s="11"/>
      <c r="D206" s="11"/>
      <c r="E206" s="72"/>
      <c r="F206" s="72"/>
      <c r="G206" s="67"/>
      <c r="H206" s="67"/>
      <c r="I206" s="67"/>
      <c r="J206" s="67"/>
      <c r="K206" s="67"/>
      <c r="L206" s="67"/>
      <c r="M206" s="67"/>
      <c r="N206" s="25" t="s">
        <v>444</v>
      </c>
      <c r="O206" s="26">
        <f t="shared" si="171"/>
        <v>1025</v>
      </c>
      <c r="P206" s="27">
        <v>0</v>
      </c>
      <c r="Q206" s="27">
        <f t="shared" si="181"/>
        <v>1025</v>
      </c>
      <c r="R206" s="27">
        <v>195</v>
      </c>
      <c r="S206" s="27">
        <v>200</v>
      </c>
      <c r="T206" s="27">
        <v>205</v>
      </c>
      <c r="U206" s="27">
        <v>210</v>
      </c>
      <c r="V206" s="27">
        <v>215</v>
      </c>
      <c r="W206" s="28">
        <v>0</v>
      </c>
    </row>
    <row r="207" spans="1:23" s="1" customFormat="1" ht="17.100000000000001" customHeight="1" x14ac:dyDescent="0.15">
      <c r="A207" s="30"/>
      <c r="B207" s="11"/>
      <c r="C207" s="11"/>
      <c r="D207" s="68" t="s">
        <v>445</v>
      </c>
      <c r="E207" s="69"/>
      <c r="F207" s="13"/>
      <c r="G207" s="13"/>
      <c r="H207" s="13"/>
      <c r="I207" s="13"/>
      <c r="J207" s="13"/>
      <c r="K207" s="13"/>
      <c r="L207" s="13"/>
      <c r="M207" s="13"/>
      <c r="N207" s="13"/>
      <c r="O207" s="26">
        <f t="shared" si="171"/>
        <v>34281</v>
      </c>
      <c r="P207" s="27">
        <v>0</v>
      </c>
      <c r="Q207" s="27">
        <f t="shared" si="181"/>
        <v>34281</v>
      </c>
      <c r="R207" s="27">
        <f>R208+R213</f>
        <v>6468</v>
      </c>
      <c r="S207" s="27">
        <f t="shared" ref="S207:V207" si="251">S208+S213</f>
        <v>6656</v>
      </c>
      <c r="T207" s="27">
        <f t="shared" si="251"/>
        <v>6851</v>
      </c>
      <c r="U207" s="27">
        <f t="shared" si="251"/>
        <v>7051</v>
      </c>
      <c r="V207" s="27">
        <f t="shared" si="251"/>
        <v>7255</v>
      </c>
      <c r="W207" s="28">
        <v>0</v>
      </c>
    </row>
    <row r="208" spans="1:23" s="1" customFormat="1" ht="15.95" customHeight="1" x14ac:dyDescent="0.15">
      <c r="A208" s="30"/>
      <c r="B208" s="11"/>
      <c r="C208" s="11"/>
      <c r="D208" s="11"/>
      <c r="E208" s="70" t="s">
        <v>446</v>
      </c>
      <c r="F208" s="70" t="s">
        <v>1326</v>
      </c>
      <c r="G208" s="65" t="s">
        <v>1359</v>
      </c>
      <c r="H208" s="65" t="s">
        <v>447</v>
      </c>
      <c r="I208" s="65" t="s">
        <v>448</v>
      </c>
      <c r="J208" s="65" t="s">
        <v>449</v>
      </c>
      <c r="K208" s="65" t="s">
        <v>450</v>
      </c>
      <c r="L208" s="65" t="s">
        <v>451</v>
      </c>
      <c r="M208" s="65" t="s">
        <v>452</v>
      </c>
      <c r="N208" s="25" t="s">
        <v>453</v>
      </c>
      <c r="O208" s="26">
        <f t="shared" si="171"/>
        <v>31179</v>
      </c>
      <c r="P208" s="27">
        <v>0</v>
      </c>
      <c r="Q208" s="27">
        <f t="shared" si="181"/>
        <v>31179</v>
      </c>
      <c r="R208" s="27">
        <f>R210+R211+R212</f>
        <v>5873</v>
      </c>
      <c r="S208" s="27">
        <f t="shared" ref="S208:V208" si="252">S210+S211+S212</f>
        <v>6048</v>
      </c>
      <c r="T208" s="27">
        <f t="shared" si="252"/>
        <v>6231</v>
      </c>
      <c r="U208" s="27">
        <f t="shared" si="252"/>
        <v>6418</v>
      </c>
      <c r="V208" s="27">
        <f t="shared" si="252"/>
        <v>6609</v>
      </c>
      <c r="W208" s="28">
        <v>0</v>
      </c>
    </row>
    <row r="209" spans="1:23" s="1" customFormat="1" ht="15.95" customHeight="1" x14ac:dyDescent="0.15">
      <c r="A209" s="30"/>
      <c r="B209" s="11"/>
      <c r="C209" s="11"/>
      <c r="D209" s="11"/>
      <c r="E209" s="71"/>
      <c r="F209" s="71"/>
      <c r="G209" s="66"/>
      <c r="H209" s="66"/>
      <c r="I209" s="66"/>
      <c r="J209" s="66"/>
      <c r="K209" s="66"/>
      <c r="L209" s="66"/>
      <c r="M209" s="66"/>
      <c r="N209" s="25" t="s">
        <v>454</v>
      </c>
      <c r="O209" s="26">
        <f t="shared" si="171"/>
        <v>31179</v>
      </c>
      <c r="P209" s="27">
        <v>0</v>
      </c>
      <c r="Q209" s="27">
        <f t="shared" si="181"/>
        <v>31179</v>
      </c>
      <c r="R209" s="27">
        <f t="shared" ref="R209" si="253">R208</f>
        <v>5873</v>
      </c>
      <c r="S209" s="27">
        <f t="shared" ref="S209" si="254">S208</f>
        <v>6048</v>
      </c>
      <c r="T209" s="27">
        <f t="shared" ref="T209" si="255">T208</f>
        <v>6231</v>
      </c>
      <c r="U209" s="27">
        <f t="shared" ref="U209" si="256">U208</f>
        <v>6418</v>
      </c>
      <c r="V209" s="27">
        <f t="shared" ref="V209" si="257">V208</f>
        <v>6609</v>
      </c>
      <c r="W209" s="28">
        <v>0</v>
      </c>
    </row>
    <row r="210" spans="1:23" s="1" customFormat="1" ht="15.95" customHeight="1" x14ac:dyDescent="0.15">
      <c r="A210" s="30"/>
      <c r="B210" s="11"/>
      <c r="C210" s="11"/>
      <c r="D210" s="11"/>
      <c r="E210" s="71"/>
      <c r="F210" s="71"/>
      <c r="G210" s="66"/>
      <c r="H210" s="66"/>
      <c r="I210" s="66"/>
      <c r="J210" s="66"/>
      <c r="K210" s="66"/>
      <c r="L210" s="66"/>
      <c r="M210" s="66"/>
      <c r="N210" s="25" t="s">
        <v>455</v>
      </c>
      <c r="O210" s="27">
        <f t="shared" si="171"/>
        <v>21825</v>
      </c>
      <c r="P210" s="27">
        <v>0</v>
      </c>
      <c r="Q210" s="27">
        <f t="shared" si="181"/>
        <v>21825</v>
      </c>
      <c r="R210" s="27">
        <v>4111</v>
      </c>
      <c r="S210" s="27">
        <v>4234</v>
      </c>
      <c r="T210" s="27">
        <v>4361</v>
      </c>
      <c r="U210" s="27">
        <v>4492</v>
      </c>
      <c r="V210" s="27">
        <v>4627</v>
      </c>
      <c r="W210" s="28">
        <v>0</v>
      </c>
    </row>
    <row r="211" spans="1:23" s="1" customFormat="1" ht="15.95" customHeight="1" x14ac:dyDescent="0.15">
      <c r="A211" s="30"/>
      <c r="B211" s="11"/>
      <c r="C211" s="11"/>
      <c r="D211" s="11"/>
      <c r="E211" s="71"/>
      <c r="F211" s="71"/>
      <c r="G211" s="66"/>
      <c r="H211" s="66"/>
      <c r="I211" s="66"/>
      <c r="J211" s="66"/>
      <c r="K211" s="66"/>
      <c r="L211" s="66"/>
      <c r="M211" s="66"/>
      <c r="N211" s="25" t="s">
        <v>456</v>
      </c>
      <c r="O211" s="26">
        <f t="shared" si="171"/>
        <v>4677</v>
      </c>
      <c r="P211" s="27">
        <v>0</v>
      </c>
      <c r="Q211" s="27">
        <f t="shared" si="181"/>
        <v>4677</v>
      </c>
      <c r="R211" s="27">
        <v>881</v>
      </c>
      <c r="S211" s="27">
        <v>907</v>
      </c>
      <c r="T211" s="27">
        <v>935</v>
      </c>
      <c r="U211" s="27">
        <v>963</v>
      </c>
      <c r="V211" s="27">
        <v>991</v>
      </c>
      <c r="W211" s="28">
        <v>0</v>
      </c>
    </row>
    <row r="212" spans="1:23" s="1" customFormat="1" ht="15.95" customHeight="1" x14ac:dyDescent="0.15">
      <c r="A212" s="30"/>
      <c r="B212" s="11"/>
      <c r="C212" s="11"/>
      <c r="D212" s="11"/>
      <c r="E212" s="72"/>
      <c r="F212" s="72"/>
      <c r="G212" s="67"/>
      <c r="H212" s="67"/>
      <c r="I212" s="67"/>
      <c r="J212" s="67"/>
      <c r="K212" s="67"/>
      <c r="L212" s="67"/>
      <c r="M212" s="67"/>
      <c r="N212" s="25" t="s">
        <v>457</v>
      </c>
      <c r="O212" s="26">
        <f t="shared" ref="O212:O275" si="258">P212+Q212</f>
        <v>4677</v>
      </c>
      <c r="P212" s="27">
        <v>0</v>
      </c>
      <c r="Q212" s="27">
        <f t="shared" si="181"/>
        <v>4677</v>
      </c>
      <c r="R212" s="27">
        <v>881</v>
      </c>
      <c r="S212" s="27">
        <v>907</v>
      </c>
      <c r="T212" s="27">
        <v>935</v>
      </c>
      <c r="U212" s="27">
        <v>963</v>
      </c>
      <c r="V212" s="27">
        <v>991</v>
      </c>
      <c r="W212" s="28">
        <v>0</v>
      </c>
    </row>
    <row r="213" spans="1:23" s="1" customFormat="1" ht="15.95" customHeight="1" x14ac:dyDescent="0.15">
      <c r="A213" s="30"/>
      <c r="B213" s="11"/>
      <c r="C213" s="11"/>
      <c r="D213" s="11"/>
      <c r="E213" s="70" t="s">
        <v>1327</v>
      </c>
      <c r="F213" s="70" t="s">
        <v>1423</v>
      </c>
      <c r="G213" s="65" t="s">
        <v>1316</v>
      </c>
      <c r="H213" s="65" t="s">
        <v>458</v>
      </c>
      <c r="I213" s="65" t="s">
        <v>459</v>
      </c>
      <c r="J213" s="65" t="s">
        <v>460</v>
      </c>
      <c r="K213" s="65" t="s">
        <v>461</v>
      </c>
      <c r="L213" s="65" t="s">
        <v>462</v>
      </c>
      <c r="M213" s="65" t="s">
        <v>463</v>
      </c>
      <c r="N213" s="25" t="s">
        <v>464</v>
      </c>
      <c r="O213" s="26">
        <f t="shared" si="258"/>
        <v>3102</v>
      </c>
      <c r="P213" s="27">
        <v>0</v>
      </c>
      <c r="Q213" s="27">
        <f t="shared" si="181"/>
        <v>3102</v>
      </c>
      <c r="R213" s="27">
        <f>R215+R216+R217</f>
        <v>595</v>
      </c>
      <c r="S213" s="27">
        <f t="shared" ref="S213:V213" si="259">S215+S216+S217</f>
        <v>608</v>
      </c>
      <c r="T213" s="27">
        <f t="shared" si="259"/>
        <v>620</v>
      </c>
      <c r="U213" s="27">
        <f t="shared" si="259"/>
        <v>633</v>
      </c>
      <c r="V213" s="27">
        <f t="shared" si="259"/>
        <v>646</v>
      </c>
      <c r="W213" s="28">
        <v>0</v>
      </c>
    </row>
    <row r="214" spans="1:23" s="1" customFormat="1" ht="15.95" customHeight="1" x14ac:dyDescent="0.15">
      <c r="A214" s="30"/>
      <c r="B214" s="11"/>
      <c r="C214" s="11"/>
      <c r="D214" s="11"/>
      <c r="E214" s="71"/>
      <c r="F214" s="71"/>
      <c r="G214" s="66"/>
      <c r="H214" s="66"/>
      <c r="I214" s="66"/>
      <c r="J214" s="66"/>
      <c r="K214" s="66"/>
      <c r="L214" s="66"/>
      <c r="M214" s="66"/>
      <c r="N214" s="25" t="s">
        <v>465</v>
      </c>
      <c r="O214" s="26">
        <f t="shared" si="258"/>
        <v>3102</v>
      </c>
      <c r="P214" s="27">
        <v>0</v>
      </c>
      <c r="Q214" s="27">
        <f t="shared" si="181"/>
        <v>3102</v>
      </c>
      <c r="R214" s="27">
        <f t="shared" ref="R214" si="260">R213</f>
        <v>595</v>
      </c>
      <c r="S214" s="27">
        <f t="shared" ref="S214" si="261">S213</f>
        <v>608</v>
      </c>
      <c r="T214" s="27">
        <f t="shared" ref="T214" si="262">T213</f>
        <v>620</v>
      </c>
      <c r="U214" s="27">
        <f t="shared" ref="U214" si="263">U213</f>
        <v>633</v>
      </c>
      <c r="V214" s="27">
        <f t="shared" ref="V214" si="264">V213</f>
        <v>646</v>
      </c>
      <c r="W214" s="28">
        <v>0</v>
      </c>
    </row>
    <row r="215" spans="1:23" s="1" customFormat="1" ht="15.95" customHeight="1" x14ac:dyDescent="0.15">
      <c r="A215" s="30"/>
      <c r="B215" s="11"/>
      <c r="C215" s="11"/>
      <c r="D215" s="11"/>
      <c r="E215" s="71"/>
      <c r="F215" s="71"/>
      <c r="G215" s="66"/>
      <c r="H215" s="66"/>
      <c r="I215" s="66"/>
      <c r="J215" s="66"/>
      <c r="K215" s="66"/>
      <c r="L215" s="66"/>
      <c r="M215" s="66"/>
      <c r="N215" s="25" t="s">
        <v>466</v>
      </c>
      <c r="O215" s="26">
        <f t="shared" si="258"/>
        <v>2172</v>
      </c>
      <c r="P215" s="27">
        <v>0</v>
      </c>
      <c r="Q215" s="27">
        <f t="shared" si="181"/>
        <v>2172</v>
      </c>
      <c r="R215" s="27">
        <v>417</v>
      </c>
      <c r="S215" s="27">
        <v>426</v>
      </c>
      <c r="T215" s="27">
        <v>434</v>
      </c>
      <c r="U215" s="27">
        <v>443</v>
      </c>
      <c r="V215" s="27">
        <v>452</v>
      </c>
      <c r="W215" s="28">
        <v>0</v>
      </c>
    </row>
    <row r="216" spans="1:23" s="1" customFormat="1" ht="15.95" customHeight="1" x14ac:dyDescent="0.15">
      <c r="A216" s="30"/>
      <c r="B216" s="11"/>
      <c r="C216" s="11"/>
      <c r="D216" s="11"/>
      <c r="E216" s="71"/>
      <c r="F216" s="71"/>
      <c r="G216" s="66"/>
      <c r="H216" s="66"/>
      <c r="I216" s="66"/>
      <c r="J216" s="66"/>
      <c r="K216" s="66"/>
      <c r="L216" s="66"/>
      <c r="M216" s="66"/>
      <c r="N216" s="25" t="s">
        <v>467</v>
      </c>
      <c r="O216" s="26">
        <f t="shared" si="258"/>
        <v>465</v>
      </c>
      <c r="P216" s="27">
        <v>0</v>
      </c>
      <c r="Q216" s="27">
        <f t="shared" si="181"/>
        <v>465</v>
      </c>
      <c r="R216" s="27">
        <v>89</v>
      </c>
      <c r="S216" s="27">
        <v>91</v>
      </c>
      <c r="T216" s="27">
        <v>93</v>
      </c>
      <c r="U216" s="27">
        <v>95</v>
      </c>
      <c r="V216" s="27">
        <v>97</v>
      </c>
      <c r="W216" s="28">
        <v>0</v>
      </c>
    </row>
    <row r="217" spans="1:23" s="1" customFormat="1" ht="15.95" customHeight="1" x14ac:dyDescent="0.15">
      <c r="A217" s="30"/>
      <c r="B217" s="11"/>
      <c r="C217" s="11"/>
      <c r="D217" s="11"/>
      <c r="E217" s="72"/>
      <c r="F217" s="72"/>
      <c r="G217" s="67"/>
      <c r="H217" s="67"/>
      <c r="I217" s="67"/>
      <c r="J217" s="67"/>
      <c r="K217" s="67"/>
      <c r="L217" s="67"/>
      <c r="M217" s="67"/>
      <c r="N217" s="25" t="s">
        <v>468</v>
      </c>
      <c r="O217" s="26">
        <f t="shared" si="258"/>
        <v>465</v>
      </c>
      <c r="P217" s="27">
        <v>0</v>
      </c>
      <c r="Q217" s="27">
        <f t="shared" si="181"/>
        <v>465</v>
      </c>
      <c r="R217" s="27">
        <v>89</v>
      </c>
      <c r="S217" s="27">
        <v>91</v>
      </c>
      <c r="T217" s="27">
        <v>93</v>
      </c>
      <c r="U217" s="27">
        <v>95</v>
      </c>
      <c r="V217" s="27">
        <v>97</v>
      </c>
      <c r="W217" s="28">
        <v>0</v>
      </c>
    </row>
    <row r="218" spans="1:23" s="1" customFormat="1" ht="17.100000000000001" customHeight="1" x14ac:dyDescent="0.15">
      <c r="A218" s="30"/>
      <c r="B218" s="11"/>
      <c r="C218" s="11"/>
      <c r="D218" s="68" t="s">
        <v>469</v>
      </c>
      <c r="E218" s="69"/>
      <c r="F218" s="13"/>
      <c r="G218" s="13"/>
      <c r="H218" s="13"/>
      <c r="I218" s="13"/>
      <c r="J218" s="13"/>
      <c r="K218" s="13"/>
      <c r="L218" s="13"/>
      <c r="M218" s="13"/>
      <c r="N218" s="13"/>
      <c r="O218" s="26">
        <f t="shared" si="258"/>
        <v>29133</v>
      </c>
      <c r="P218" s="27">
        <v>0</v>
      </c>
      <c r="Q218" s="27">
        <f t="shared" si="181"/>
        <v>29133</v>
      </c>
      <c r="R218" s="27">
        <f>R219+R223+R226+R229</f>
        <v>5504</v>
      </c>
      <c r="S218" s="27">
        <f t="shared" ref="S218:V218" si="265">S219+S223+S226+S229</f>
        <v>5660</v>
      </c>
      <c r="T218" s="27">
        <f t="shared" si="265"/>
        <v>5822</v>
      </c>
      <c r="U218" s="27">
        <f t="shared" si="265"/>
        <v>5989</v>
      </c>
      <c r="V218" s="27">
        <f t="shared" si="265"/>
        <v>6158</v>
      </c>
      <c r="W218" s="28">
        <v>0</v>
      </c>
    </row>
    <row r="219" spans="1:23" s="1" customFormat="1" ht="17.100000000000001" customHeight="1" x14ac:dyDescent="0.15">
      <c r="A219" s="30"/>
      <c r="B219" s="11"/>
      <c r="C219" s="11"/>
      <c r="D219" s="11"/>
      <c r="E219" s="70" t="s">
        <v>470</v>
      </c>
      <c r="F219" s="70" t="s">
        <v>1481</v>
      </c>
      <c r="G219" s="65" t="s">
        <v>1316</v>
      </c>
      <c r="H219" s="65" t="s">
        <v>471</v>
      </c>
      <c r="I219" s="65" t="s">
        <v>472</v>
      </c>
      <c r="J219" s="65" t="s">
        <v>473</v>
      </c>
      <c r="K219" s="65" t="s">
        <v>474</v>
      </c>
      <c r="L219" s="65" t="s">
        <v>475</v>
      </c>
      <c r="M219" s="65" t="s">
        <v>476</v>
      </c>
      <c r="N219" s="25" t="s">
        <v>477</v>
      </c>
      <c r="O219" s="26">
        <f t="shared" si="258"/>
        <v>18147</v>
      </c>
      <c r="P219" s="27">
        <v>0</v>
      </c>
      <c r="Q219" s="27">
        <f t="shared" si="181"/>
        <v>18147</v>
      </c>
      <c r="R219" s="27">
        <f>R221+R222</f>
        <v>3418</v>
      </c>
      <c r="S219" s="27">
        <f t="shared" ref="S219:V219" si="266">S221+S222</f>
        <v>3520</v>
      </c>
      <c r="T219" s="27">
        <f t="shared" si="266"/>
        <v>3626</v>
      </c>
      <c r="U219" s="27">
        <f t="shared" si="266"/>
        <v>3736</v>
      </c>
      <c r="V219" s="27">
        <f t="shared" si="266"/>
        <v>3847</v>
      </c>
      <c r="W219" s="28">
        <v>0</v>
      </c>
    </row>
    <row r="220" spans="1:23" s="1" customFormat="1" ht="17.100000000000001" customHeight="1" x14ac:dyDescent="0.15">
      <c r="A220" s="30"/>
      <c r="B220" s="11"/>
      <c r="C220" s="11"/>
      <c r="D220" s="11"/>
      <c r="E220" s="71"/>
      <c r="F220" s="71"/>
      <c r="G220" s="66"/>
      <c r="H220" s="66"/>
      <c r="I220" s="66"/>
      <c r="J220" s="66"/>
      <c r="K220" s="66"/>
      <c r="L220" s="66"/>
      <c r="M220" s="66"/>
      <c r="N220" s="25" t="s">
        <v>478</v>
      </c>
      <c r="O220" s="26">
        <f t="shared" si="258"/>
        <v>18147</v>
      </c>
      <c r="P220" s="27">
        <v>0</v>
      </c>
      <c r="Q220" s="27">
        <f t="shared" ref="Q220:Q283" si="267">SUM(R220:V220)</f>
        <v>18147</v>
      </c>
      <c r="R220" s="27">
        <f t="shared" ref="R220" si="268">R219</f>
        <v>3418</v>
      </c>
      <c r="S220" s="27">
        <f t="shared" ref="S220" si="269">S219</f>
        <v>3520</v>
      </c>
      <c r="T220" s="27">
        <f t="shared" ref="T220" si="270">T219</f>
        <v>3626</v>
      </c>
      <c r="U220" s="27">
        <f t="shared" ref="U220" si="271">U219</f>
        <v>3736</v>
      </c>
      <c r="V220" s="27">
        <f t="shared" ref="V220" si="272">V219</f>
        <v>3847</v>
      </c>
      <c r="W220" s="28">
        <v>0</v>
      </c>
    </row>
    <row r="221" spans="1:23" s="1" customFormat="1" ht="17.100000000000001" customHeight="1" x14ac:dyDescent="0.15">
      <c r="A221" s="30"/>
      <c r="B221" s="11"/>
      <c r="C221" s="11"/>
      <c r="D221" s="11"/>
      <c r="E221" s="71"/>
      <c r="F221" s="71"/>
      <c r="G221" s="66"/>
      <c r="H221" s="66"/>
      <c r="I221" s="66"/>
      <c r="J221" s="66"/>
      <c r="K221" s="66"/>
      <c r="L221" s="66"/>
      <c r="M221" s="66"/>
      <c r="N221" s="25" t="s">
        <v>479</v>
      </c>
      <c r="O221" s="26">
        <f t="shared" si="258"/>
        <v>12703</v>
      </c>
      <c r="P221" s="27">
        <v>0</v>
      </c>
      <c r="Q221" s="27">
        <f t="shared" si="267"/>
        <v>12703</v>
      </c>
      <c r="R221" s="27">
        <v>2393</v>
      </c>
      <c r="S221" s="27">
        <v>2464</v>
      </c>
      <c r="T221" s="27">
        <v>2538</v>
      </c>
      <c r="U221" s="27">
        <v>2615</v>
      </c>
      <c r="V221" s="27">
        <v>2693</v>
      </c>
      <c r="W221" s="28">
        <v>0</v>
      </c>
    </row>
    <row r="222" spans="1:23" s="1" customFormat="1" ht="17.100000000000001" customHeight="1" x14ac:dyDescent="0.15">
      <c r="A222" s="30"/>
      <c r="B222" s="11"/>
      <c r="C222" s="11"/>
      <c r="D222" s="11"/>
      <c r="E222" s="72"/>
      <c r="F222" s="72"/>
      <c r="G222" s="67"/>
      <c r="H222" s="67"/>
      <c r="I222" s="67"/>
      <c r="J222" s="67"/>
      <c r="K222" s="67"/>
      <c r="L222" s="67"/>
      <c r="M222" s="67"/>
      <c r="N222" s="25" t="s">
        <v>480</v>
      </c>
      <c r="O222" s="26">
        <f t="shared" si="258"/>
        <v>5444</v>
      </c>
      <c r="P222" s="27">
        <v>0</v>
      </c>
      <c r="Q222" s="27">
        <f t="shared" si="267"/>
        <v>5444</v>
      </c>
      <c r="R222" s="27">
        <v>1025</v>
      </c>
      <c r="S222" s="27">
        <v>1056</v>
      </c>
      <c r="T222" s="27">
        <v>1088</v>
      </c>
      <c r="U222" s="27">
        <v>1121</v>
      </c>
      <c r="V222" s="27">
        <v>1154</v>
      </c>
      <c r="W222" s="28">
        <v>0</v>
      </c>
    </row>
    <row r="223" spans="1:23" s="1" customFormat="1" ht="17.100000000000001" customHeight="1" x14ac:dyDescent="0.15">
      <c r="A223" s="30"/>
      <c r="B223" s="11"/>
      <c r="C223" s="11"/>
      <c r="D223" s="11"/>
      <c r="E223" s="70" t="s">
        <v>481</v>
      </c>
      <c r="F223" s="70" t="s">
        <v>1424</v>
      </c>
      <c r="G223" s="10"/>
      <c r="H223" s="65" t="s">
        <v>482</v>
      </c>
      <c r="I223" s="65" t="s">
        <v>483</v>
      </c>
      <c r="J223" s="65" t="s">
        <v>484</v>
      </c>
      <c r="K223" s="65" t="s">
        <v>485</v>
      </c>
      <c r="L223" s="65" t="s">
        <v>486</v>
      </c>
      <c r="M223" s="65" t="s">
        <v>487</v>
      </c>
      <c r="N223" s="25" t="s">
        <v>488</v>
      </c>
      <c r="O223" s="26">
        <f t="shared" si="258"/>
        <v>5320</v>
      </c>
      <c r="P223" s="27">
        <v>0</v>
      </c>
      <c r="Q223" s="27">
        <f t="shared" si="267"/>
        <v>5320</v>
      </c>
      <c r="R223" s="27">
        <f>R225</f>
        <v>1012</v>
      </c>
      <c r="S223" s="27">
        <f t="shared" ref="S223:V223" si="273">S225</f>
        <v>1037</v>
      </c>
      <c r="T223" s="27">
        <f t="shared" si="273"/>
        <v>1063</v>
      </c>
      <c r="U223" s="27">
        <f t="shared" si="273"/>
        <v>1090</v>
      </c>
      <c r="V223" s="27">
        <f t="shared" si="273"/>
        <v>1118</v>
      </c>
      <c r="W223" s="28">
        <v>0</v>
      </c>
    </row>
    <row r="224" spans="1:23" s="1" customFormat="1" ht="17.100000000000001" customHeight="1" x14ac:dyDescent="0.15">
      <c r="A224" s="30"/>
      <c r="B224" s="11"/>
      <c r="C224" s="11"/>
      <c r="D224" s="11"/>
      <c r="E224" s="71"/>
      <c r="F224" s="71"/>
      <c r="G224" s="11"/>
      <c r="H224" s="66"/>
      <c r="I224" s="66"/>
      <c r="J224" s="66"/>
      <c r="K224" s="66"/>
      <c r="L224" s="66"/>
      <c r="M224" s="66"/>
      <c r="N224" s="25" t="s">
        <v>489</v>
      </c>
      <c r="O224" s="26">
        <f t="shared" si="258"/>
        <v>5320</v>
      </c>
      <c r="P224" s="27">
        <v>0</v>
      </c>
      <c r="Q224" s="27">
        <f t="shared" si="267"/>
        <v>5320</v>
      </c>
      <c r="R224" s="27">
        <f t="shared" ref="R224" si="274">R223</f>
        <v>1012</v>
      </c>
      <c r="S224" s="27">
        <f t="shared" ref="S224" si="275">S223</f>
        <v>1037</v>
      </c>
      <c r="T224" s="27">
        <f t="shared" ref="T224" si="276">T223</f>
        <v>1063</v>
      </c>
      <c r="U224" s="27">
        <f t="shared" ref="U224" si="277">U223</f>
        <v>1090</v>
      </c>
      <c r="V224" s="27">
        <f t="shared" ref="V224" si="278">V223</f>
        <v>1118</v>
      </c>
      <c r="W224" s="28">
        <v>0</v>
      </c>
    </row>
    <row r="225" spans="1:23" s="1" customFormat="1" ht="17.100000000000001" customHeight="1" x14ac:dyDescent="0.15">
      <c r="A225" s="30"/>
      <c r="B225" s="11"/>
      <c r="C225" s="11"/>
      <c r="D225" s="11"/>
      <c r="E225" s="72"/>
      <c r="F225" s="72"/>
      <c r="G225" s="12"/>
      <c r="H225" s="67"/>
      <c r="I225" s="67"/>
      <c r="J225" s="67"/>
      <c r="K225" s="67"/>
      <c r="L225" s="67"/>
      <c r="M225" s="67"/>
      <c r="N225" s="25" t="s">
        <v>490</v>
      </c>
      <c r="O225" s="26">
        <f t="shared" si="258"/>
        <v>5320</v>
      </c>
      <c r="P225" s="27">
        <v>0</v>
      </c>
      <c r="Q225" s="27">
        <f t="shared" si="267"/>
        <v>5320</v>
      </c>
      <c r="R225" s="27">
        <v>1012</v>
      </c>
      <c r="S225" s="27">
        <v>1037</v>
      </c>
      <c r="T225" s="27">
        <v>1063</v>
      </c>
      <c r="U225" s="27">
        <v>1090</v>
      </c>
      <c r="V225" s="27">
        <v>1118</v>
      </c>
      <c r="W225" s="28">
        <v>0</v>
      </c>
    </row>
    <row r="226" spans="1:23" s="1" customFormat="1" ht="17.100000000000001" customHeight="1" x14ac:dyDescent="0.15">
      <c r="A226" s="30"/>
      <c r="B226" s="11"/>
      <c r="C226" s="11"/>
      <c r="D226" s="11"/>
      <c r="E226" s="70" t="s">
        <v>1328</v>
      </c>
      <c r="F226" s="70" t="s">
        <v>1425</v>
      </c>
      <c r="G226" s="10"/>
      <c r="H226" s="65" t="s">
        <v>491</v>
      </c>
      <c r="I226" s="65" t="s">
        <v>492</v>
      </c>
      <c r="J226" s="65" t="s">
        <v>493</v>
      </c>
      <c r="K226" s="65" t="s">
        <v>494</v>
      </c>
      <c r="L226" s="65" t="s">
        <v>495</v>
      </c>
      <c r="M226" s="65" t="s">
        <v>496</v>
      </c>
      <c r="N226" s="25" t="s">
        <v>497</v>
      </c>
      <c r="O226" s="26">
        <f t="shared" si="258"/>
        <v>3756</v>
      </c>
      <c r="P226" s="27">
        <v>0</v>
      </c>
      <c r="Q226" s="27">
        <f t="shared" si="267"/>
        <v>3756</v>
      </c>
      <c r="R226" s="27">
        <f>R228</f>
        <v>707</v>
      </c>
      <c r="S226" s="27">
        <f t="shared" ref="S226:V226" si="279">S228</f>
        <v>729</v>
      </c>
      <c r="T226" s="27">
        <f t="shared" si="279"/>
        <v>751</v>
      </c>
      <c r="U226" s="27">
        <f t="shared" si="279"/>
        <v>773</v>
      </c>
      <c r="V226" s="27">
        <f t="shared" si="279"/>
        <v>796</v>
      </c>
      <c r="W226" s="28">
        <v>0</v>
      </c>
    </row>
    <row r="227" spans="1:23" s="1" customFormat="1" ht="17.100000000000001" customHeight="1" x14ac:dyDescent="0.15">
      <c r="A227" s="30"/>
      <c r="B227" s="11"/>
      <c r="C227" s="11"/>
      <c r="D227" s="11"/>
      <c r="E227" s="71"/>
      <c r="F227" s="71"/>
      <c r="G227" s="11"/>
      <c r="H227" s="66"/>
      <c r="I227" s="66"/>
      <c r="J227" s="66"/>
      <c r="K227" s="66"/>
      <c r="L227" s="66"/>
      <c r="M227" s="66"/>
      <c r="N227" s="25" t="s">
        <v>498</v>
      </c>
      <c r="O227" s="26">
        <f t="shared" si="258"/>
        <v>3756</v>
      </c>
      <c r="P227" s="27">
        <v>0</v>
      </c>
      <c r="Q227" s="27">
        <f t="shared" si="267"/>
        <v>3756</v>
      </c>
      <c r="R227" s="27">
        <f t="shared" ref="R227" si="280">R226</f>
        <v>707</v>
      </c>
      <c r="S227" s="27">
        <f t="shared" ref="S227" si="281">S226</f>
        <v>729</v>
      </c>
      <c r="T227" s="27">
        <f t="shared" ref="T227" si="282">T226</f>
        <v>751</v>
      </c>
      <c r="U227" s="27">
        <f t="shared" ref="U227" si="283">U226</f>
        <v>773</v>
      </c>
      <c r="V227" s="27">
        <f t="shared" ref="V227" si="284">V226</f>
        <v>796</v>
      </c>
      <c r="W227" s="28">
        <v>0</v>
      </c>
    </row>
    <row r="228" spans="1:23" s="1" customFormat="1" ht="17.100000000000001" customHeight="1" x14ac:dyDescent="0.15">
      <c r="A228" s="30"/>
      <c r="B228" s="11"/>
      <c r="C228" s="11"/>
      <c r="D228" s="11"/>
      <c r="E228" s="72"/>
      <c r="F228" s="72"/>
      <c r="G228" s="12"/>
      <c r="H228" s="67"/>
      <c r="I228" s="67"/>
      <c r="J228" s="67"/>
      <c r="K228" s="67"/>
      <c r="L228" s="67"/>
      <c r="M228" s="67"/>
      <c r="N228" s="25" t="s">
        <v>499</v>
      </c>
      <c r="O228" s="26">
        <f t="shared" si="258"/>
        <v>3756</v>
      </c>
      <c r="P228" s="27">
        <v>0</v>
      </c>
      <c r="Q228" s="27">
        <f t="shared" si="267"/>
        <v>3756</v>
      </c>
      <c r="R228" s="27">
        <v>707</v>
      </c>
      <c r="S228" s="27">
        <v>729</v>
      </c>
      <c r="T228" s="27">
        <v>751</v>
      </c>
      <c r="U228" s="27">
        <v>773</v>
      </c>
      <c r="V228" s="27">
        <v>796</v>
      </c>
      <c r="W228" s="28">
        <v>0</v>
      </c>
    </row>
    <row r="229" spans="1:23" s="1" customFormat="1" ht="18" customHeight="1" x14ac:dyDescent="0.15">
      <c r="A229" s="30"/>
      <c r="B229" s="11"/>
      <c r="C229" s="11"/>
      <c r="D229" s="11"/>
      <c r="E229" s="70" t="s">
        <v>1329</v>
      </c>
      <c r="F229" s="70" t="s">
        <v>1480</v>
      </c>
      <c r="G229" s="10"/>
      <c r="H229" s="65" t="s">
        <v>500</v>
      </c>
      <c r="I229" s="65" t="s">
        <v>501</v>
      </c>
      <c r="J229" s="65" t="s">
        <v>502</v>
      </c>
      <c r="K229" s="65" t="s">
        <v>503</v>
      </c>
      <c r="L229" s="65" t="s">
        <v>504</v>
      </c>
      <c r="M229" s="65" t="s">
        <v>505</v>
      </c>
      <c r="N229" s="25" t="s">
        <v>506</v>
      </c>
      <c r="O229" s="26">
        <f t="shared" si="258"/>
        <v>1910</v>
      </c>
      <c r="P229" s="27">
        <v>0</v>
      </c>
      <c r="Q229" s="27">
        <f t="shared" si="267"/>
        <v>1910</v>
      </c>
      <c r="R229" s="27">
        <f>R231</f>
        <v>367</v>
      </c>
      <c r="S229" s="27">
        <f t="shared" ref="S229:V229" si="285">S231</f>
        <v>374</v>
      </c>
      <c r="T229" s="27">
        <f t="shared" si="285"/>
        <v>382</v>
      </c>
      <c r="U229" s="27">
        <f t="shared" si="285"/>
        <v>390</v>
      </c>
      <c r="V229" s="27">
        <f t="shared" si="285"/>
        <v>397</v>
      </c>
      <c r="W229" s="28">
        <v>0</v>
      </c>
    </row>
    <row r="230" spans="1:23" s="1" customFormat="1" ht="18" customHeight="1" x14ac:dyDescent="0.15">
      <c r="A230" s="30"/>
      <c r="B230" s="11"/>
      <c r="C230" s="11"/>
      <c r="D230" s="11"/>
      <c r="E230" s="71"/>
      <c r="F230" s="71"/>
      <c r="G230" s="11"/>
      <c r="H230" s="66"/>
      <c r="I230" s="66"/>
      <c r="J230" s="66"/>
      <c r="K230" s="66"/>
      <c r="L230" s="66"/>
      <c r="M230" s="66"/>
      <c r="N230" s="25" t="s">
        <v>507</v>
      </c>
      <c r="O230" s="26">
        <f t="shared" si="258"/>
        <v>1910</v>
      </c>
      <c r="P230" s="27">
        <v>0</v>
      </c>
      <c r="Q230" s="27">
        <f t="shared" si="267"/>
        <v>1910</v>
      </c>
      <c r="R230" s="27">
        <f t="shared" ref="R230" si="286">R229</f>
        <v>367</v>
      </c>
      <c r="S230" s="27">
        <f t="shared" ref="S230" si="287">S229</f>
        <v>374</v>
      </c>
      <c r="T230" s="27">
        <f t="shared" ref="T230" si="288">T229</f>
        <v>382</v>
      </c>
      <c r="U230" s="27">
        <f t="shared" ref="U230" si="289">U229</f>
        <v>390</v>
      </c>
      <c r="V230" s="27">
        <f t="shared" ref="V230" si="290">V229</f>
        <v>397</v>
      </c>
      <c r="W230" s="28">
        <v>0</v>
      </c>
    </row>
    <row r="231" spans="1:23" s="1" customFormat="1" ht="18" customHeight="1" x14ac:dyDescent="0.15">
      <c r="A231" s="30"/>
      <c r="B231" s="11"/>
      <c r="C231" s="11"/>
      <c r="D231" s="11"/>
      <c r="E231" s="72"/>
      <c r="F231" s="71"/>
      <c r="G231" s="11"/>
      <c r="H231" s="66"/>
      <c r="I231" s="66"/>
      <c r="J231" s="66"/>
      <c r="K231" s="66"/>
      <c r="L231" s="66"/>
      <c r="M231" s="66"/>
      <c r="N231" s="25" t="s">
        <v>508</v>
      </c>
      <c r="O231" s="26">
        <f t="shared" si="258"/>
        <v>1910</v>
      </c>
      <c r="P231" s="27">
        <v>0</v>
      </c>
      <c r="Q231" s="27">
        <f t="shared" si="267"/>
        <v>1910</v>
      </c>
      <c r="R231" s="27">
        <v>367</v>
      </c>
      <c r="S231" s="27">
        <v>374</v>
      </c>
      <c r="T231" s="27">
        <v>382</v>
      </c>
      <c r="U231" s="27">
        <v>390</v>
      </c>
      <c r="V231" s="27">
        <v>397</v>
      </c>
      <c r="W231" s="28">
        <v>0</v>
      </c>
    </row>
    <row r="232" spans="1:23" s="1" customFormat="1" ht="17.100000000000001" customHeight="1" x14ac:dyDescent="0.15">
      <c r="A232" s="30"/>
      <c r="B232" s="11"/>
      <c r="C232" s="68" t="s">
        <v>509</v>
      </c>
      <c r="D232" s="79"/>
      <c r="E232" s="79"/>
      <c r="F232" s="39"/>
      <c r="G232" s="3"/>
      <c r="H232" s="3"/>
      <c r="I232" s="3"/>
      <c r="J232" s="3"/>
      <c r="K232" s="3"/>
      <c r="L232" s="3"/>
      <c r="M232" s="3"/>
      <c r="N232" s="29"/>
      <c r="O232" s="26">
        <f t="shared" si="258"/>
        <v>35936</v>
      </c>
      <c r="P232" s="27">
        <v>0</v>
      </c>
      <c r="Q232" s="27">
        <f t="shared" si="267"/>
        <v>35936</v>
      </c>
      <c r="R232" s="27">
        <f>R233+R241</f>
        <v>6783</v>
      </c>
      <c r="S232" s="27">
        <f t="shared" ref="S232:V232" si="291">S233+S241</f>
        <v>6980</v>
      </c>
      <c r="T232" s="27">
        <f t="shared" si="291"/>
        <v>7182</v>
      </c>
      <c r="U232" s="27">
        <f t="shared" si="291"/>
        <v>7389</v>
      </c>
      <c r="V232" s="27">
        <f t="shared" si="291"/>
        <v>7602</v>
      </c>
      <c r="W232" s="28">
        <v>0</v>
      </c>
    </row>
    <row r="233" spans="1:23" s="1" customFormat="1" ht="17.100000000000001" customHeight="1" x14ac:dyDescent="0.15">
      <c r="A233" s="30"/>
      <c r="B233" s="11"/>
      <c r="C233" s="11"/>
      <c r="D233" s="68" t="s">
        <v>510</v>
      </c>
      <c r="E233" s="79"/>
      <c r="F233" s="39"/>
      <c r="G233" s="3"/>
      <c r="H233" s="3"/>
      <c r="I233" s="3"/>
      <c r="J233" s="3"/>
      <c r="K233" s="3"/>
      <c r="L233" s="3"/>
      <c r="M233" s="3"/>
      <c r="N233" s="29"/>
      <c r="O233" s="26">
        <f t="shared" si="258"/>
        <v>31670</v>
      </c>
      <c r="P233" s="27">
        <v>0</v>
      </c>
      <c r="Q233" s="27">
        <f t="shared" si="267"/>
        <v>31670</v>
      </c>
      <c r="R233" s="27">
        <f>R234+R237</f>
        <v>5972</v>
      </c>
      <c r="S233" s="27">
        <f t="shared" ref="S233:U233" si="292">S234+S237</f>
        <v>6148</v>
      </c>
      <c r="T233" s="27">
        <f t="shared" si="292"/>
        <v>6329</v>
      </c>
      <c r="U233" s="27">
        <f t="shared" si="292"/>
        <v>6515</v>
      </c>
      <c r="V233" s="27">
        <f>V234+V237</f>
        <v>6706</v>
      </c>
      <c r="W233" s="28">
        <v>0</v>
      </c>
    </row>
    <row r="234" spans="1:23" s="1" customFormat="1" ht="15.95" customHeight="1" x14ac:dyDescent="0.15">
      <c r="A234" s="30"/>
      <c r="B234" s="11"/>
      <c r="C234" s="11"/>
      <c r="D234" s="11"/>
      <c r="E234" s="70" t="s">
        <v>511</v>
      </c>
      <c r="F234" s="71" t="s">
        <v>1426</v>
      </c>
      <c r="G234" s="11"/>
      <c r="H234" s="66" t="s">
        <v>512</v>
      </c>
      <c r="I234" s="66" t="s">
        <v>513</v>
      </c>
      <c r="J234" s="66" t="s">
        <v>514</v>
      </c>
      <c r="K234" s="66" t="s">
        <v>515</v>
      </c>
      <c r="L234" s="66" t="s">
        <v>516</v>
      </c>
      <c r="M234" s="66" t="s">
        <v>517</v>
      </c>
      <c r="N234" s="25" t="s">
        <v>518</v>
      </c>
      <c r="O234" s="26">
        <f t="shared" si="258"/>
        <v>27832</v>
      </c>
      <c r="P234" s="27">
        <v>0</v>
      </c>
      <c r="Q234" s="27">
        <f t="shared" si="267"/>
        <v>27832</v>
      </c>
      <c r="R234" s="27">
        <f>R236</f>
        <v>5242</v>
      </c>
      <c r="S234" s="27">
        <f t="shared" ref="S234:V234" si="293">S236</f>
        <v>5400</v>
      </c>
      <c r="T234" s="27">
        <f t="shared" si="293"/>
        <v>5562</v>
      </c>
      <c r="U234" s="27">
        <f t="shared" si="293"/>
        <v>5728</v>
      </c>
      <c r="V234" s="27">
        <f t="shared" si="293"/>
        <v>5900</v>
      </c>
      <c r="W234" s="28">
        <v>0</v>
      </c>
    </row>
    <row r="235" spans="1:23" s="1" customFormat="1" ht="15.95" customHeight="1" x14ac:dyDescent="0.15">
      <c r="A235" s="30"/>
      <c r="B235" s="11"/>
      <c r="C235" s="11"/>
      <c r="D235" s="11"/>
      <c r="E235" s="71"/>
      <c r="F235" s="71"/>
      <c r="G235" s="11"/>
      <c r="H235" s="66"/>
      <c r="I235" s="66"/>
      <c r="J235" s="66"/>
      <c r="K235" s="66"/>
      <c r="L235" s="66"/>
      <c r="M235" s="66"/>
      <c r="N235" s="25" t="s">
        <v>519</v>
      </c>
      <c r="O235" s="26">
        <f t="shared" si="258"/>
        <v>27832</v>
      </c>
      <c r="P235" s="27">
        <v>0</v>
      </c>
      <c r="Q235" s="27">
        <f t="shared" si="267"/>
        <v>27832</v>
      </c>
      <c r="R235" s="27">
        <f t="shared" ref="R235" si="294">R234</f>
        <v>5242</v>
      </c>
      <c r="S235" s="27">
        <f t="shared" ref="S235" si="295">S234</f>
        <v>5400</v>
      </c>
      <c r="T235" s="27">
        <f t="shared" ref="T235" si="296">T234</f>
        <v>5562</v>
      </c>
      <c r="U235" s="27">
        <f t="shared" ref="U235" si="297">U234</f>
        <v>5728</v>
      </c>
      <c r="V235" s="27">
        <f t="shared" ref="V235" si="298">V234</f>
        <v>5900</v>
      </c>
      <c r="W235" s="28">
        <v>0</v>
      </c>
    </row>
    <row r="236" spans="1:23" s="1" customFormat="1" ht="15.95" customHeight="1" x14ac:dyDescent="0.15">
      <c r="A236" s="30"/>
      <c r="B236" s="11"/>
      <c r="C236" s="11"/>
      <c r="D236" s="11"/>
      <c r="E236" s="72"/>
      <c r="F236" s="72"/>
      <c r="G236" s="12"/>
      <c r="H236" s="67"/>
      <c r="I236" s="67"/>
      <c r="J236" s="67"/>
      <c r="K236" s="67"/>
      <c r="L236" s="67"/>
      <c r="M236" s="67"/>
      <c r="N236" s="25" t="s">
        <v>520</v>
      </c>
      <c r="O236" s="26">
        <f t="shared" si="258"/>
        <v>27832</v>
      </c>
      <c r="P236" s="27">
        <v>0</v>
      </c>
      <c r="Q236" s="27">
        <f t="shared" si="267"/>
        <v>27832</v>
      </c>
      <c r="R236" s="27">
        <v>5242</v>
      </c>
      <c r="S236" s="27">
        <v>5400</v>
      </c>
      <c r="T236" s="27">
        <v>5562</v>
      </c>
      <c r="U236" s="27">
        <v>5728</v>
      </c>
      <c r="V236" s="27">
        <v>5900</v>
      </c>
      <c r="W236" s="28">
        <v>0</v>
      </c>
    </row>
    <row r="237" spans="1:23" s="1" customFormat="1" ht="15.95" customHeight="1" x14ac:dyDescent="0.15">
      <c r="A237" s="30"/>
      <c r="B237" s="11"/>
      <c r="C237" s="11"/>
      <c r="D237" s="11"/>
      <c r="E237" s="70" t="s">
        <v>1391</v>
      </c>
      <c r="F237" s="70" t="s">
        <v>1330</v>
      </c>
      <c r="G237" s="65" t="s">
        <v>1316</v>
      </c>
      <c r="H237" s="65" t="s">
        <v>521</v>
      </c>
      <c r="I237" s="65" t="s">
        <v>522</v>
      </c>
      <c r="J237" s="65" t="s">
        <v>523</v>
      </c>
      <c r="K237" s="65" t="s">
        <v>524</v>
      </c>
      <c r="L237" s="65" t="s">
        <v>525</v>
      </c>
      <c r="M237" s="65" t="s">
        <v>526</v>
      </c>
      <c r="N237" s="25" t="s">
        <v>527</v>
      </c>
      <c r="O237" s="26">
        <f t="shared" si="258"/>
        <v>3838</v>
      </c>
      <c r="P237" s="27">
        <v>0</v>
      </c>
      <c r="Q237" s="27">
        <f t="shared" si="267"/>
        <v>3838</v>
      </c>
      <c r="R237" s="27">
        <f>R239+R240</f>
        <v>730</v>
      </c>
      <c r="S237" s="27">
        <f t="shared" ref="S237:V237" si="299">S239+S240</f>
        <v>748</v>
      </c>
      <c r="T237" s="27">
        <f t="shared" si="299"/>
        <v>767</v>
      </c>
      <c r="U237" s="27">
        <f t="shared" si="299"/>
        <v>787</v>
      </c>
      <c r="V237" s="27">
        <f t="shared" si="299"/>
        <v>806</v>
      </c>
      <c r="W237" s="28">
        <v>0</v>
      </c>
    </row>
    <row r="238" spans="1:23" s="1" customFormat="1" ht="15.95" customHeight="1" x14ac:dyDescent="0.15">
      <c r="A238" s="30"/>
      <c r="B238" s="11"/>
      <c r="C238" s="11"/>
      <c r="D238" s="11"/>
      <c r="E238" s="71"/>
      <c r="F238" s="71"/>
      <c r="G238" s="66"/>
      <c r="H238" s="66"/>
      <c r="I238" s="66"/>
      <c r="J238" s="66"/>
      <c r="K238" s="66"/>
      <c r="L238" s="66"/>
      <c r="M238" s="66"/>
      <c r="N238" s="25" t="s">
        <v>528</v>
      </c>
      <c r="O238" s="26">
        <f t="shared" si="258"/>
        <v>3838</v>
      </c>
      <c r="P238" s="27">
        <v>0</v>
      </c>
      <c r="Q238" s="27">
        <f t="shared" si="267"/>
        <v>3838</v>
      </c>
      <c r="R238" s="27">
        <f t="shared" ref="R238" si="300">R237</f>
        <v>730</v>
      </c>
      <c r="S238" s="27">
        <f t="shared" ref="S238" si="301">S237</f>
        <v>748</v>
      </c>
      <c r="T238" s="27">
        <f t="shared" ref="T238" si="302">T237</f>
        <v>767</v>
      </c>
      <c r="U238" s="27">
        <f t="shared" ref="U238" si="303">U237</f>
        <v>787</v>
      </c>
      <c r="V238" s="27">
        <f t="shared" ref="V238" si="304">V237</f>
        <v>806</v>
      </c>
      <c r="W238" s="28">
        <v>0</v>
      </c>
    </row>
    <row r="239" spans="1:23" s="1" customFormat="1" ht="15.95" customHeight="1" x14ac:dyDescent="0.15">
      <c r="A239" s="30"/>
      <c r="B239" s="11"/>
      <c r="C239" s="11"/>
      <c r="D239" s="11"/>
      <c r="E239" s="71"/>
      <c r="F239" s="71"/>
      <c r="G239" s="66"/>
      <c r="H239" s="66"/>
      <c r="I239" s="66"/>
      <c r="J239" s="66"/>
      <c r="K239" s="66"/>
      <c r="L239" s="66"/>
      <c r="M239" s="66"/>
      <c r="N239" s="25" t="s">
        <v>529</v>
      </c>
      <c r="O239" s="26">
        <f t="shared" si="258"/>
        <v>3453</v>
      </c>
      <c r="P239" s="27">
        <v>0</v>
      </c>
      <c r="Q239" s="27">
        <f t="shared" si="267"/>
        <v>3453</v>
      </c>
      <c r="R239" s="27">
        <v>657</v>
      </c>
      <c r="S239" s="27">
        <v>673</v>
      </c>
      <c r="T239" s="27">
        <v>690</v>
      </c>
      <c r="U239" s="27">
        <v>708</v>
      </c>
      <c r="V239" s="27">
        <v>725</v>
      </c>
      <c r="W239" s="28">
        <v>0</v>
      </c>
    </row>
    <row r="240" spans="1:23" s="1" customFormat="1" ht="15.95" customHeight="1" x14ac:dyDescent="0.15">
      <c r="A240" s="30"/>
      <c r="B240" s="11"/>
      <c r="C240" s="11"/>
      <c r="D240" s="11"/>
      <c r="E240" s="72"/>
      <c r="F240" s="72"/>
      <c r="G240" s="67"/>
      <c r="H240" s="67"/>
      <c r="I240" s="67"/>
      <c r="J240" s="67"/>
      <c r="K240" s="67"/>
      <c r="L240" s="67"/>
      <c r="M240" s="67"/>
      <c r="N240" s="25" t="s">
        <v>530</v>
      </c>
      <c r="O240" s="26">
        <f t="shared" si="258"/>
        <v>385</v>
      </c>
      <c r="P240" s="27">
        <v>0</v>
      </c>
      <c r="Q240" s="27">
        <f t="shared" si="267"/>
        <v>385</v>
      </c>
      <c r="R240" s="27">
        <v>73</v>
      </c>
      <c r="S240" s="27">
        <v>75</v>
      </c>
      <c r="T240" s="27">
        <v>77</v>
      </c>
      <c r="U240" s="27">
        <v>79</v>
      </c>
      <c r="V240" s="27">
        <v>81</v>
      </c>
      <c r="W240" s="28">
        <v>0</v>
      </c>
    </row>
    <row r="241" spans="1:23" s="1" customFormat="1" ht="17.100000000000001" customHeight="1" x14ac:dyDescent="0.15">
      <c r="A241" s="30"/>
      <c r="B241" s="11"/>
      <c r="C241" s="11"/>
      <c r="D241" s="68" t="s">
        <v>531</v>
      </c>
      <c r="E241" s="69"/>
      <c r="F241" s="13"/>
      <c r="G241" s="13"/>
      <c r="H241" s="13"/>
      <c r="I241" s="13"/>
      <c r="J241" s="13"/>
      <c r="K241" s="13"/>
      <c r="L241" s="13"/>
      <c r="M241" s="13"/>
      <c r="N241" s="13"/>
      <c r="O241" s="26">
        <f t="shared" si="258"/>
        <v>4266</v>
      </c>
      <c r="P241" s="27">
        <v>0</v>
      </c>
      <c r="Q241" s="27">
        <f t="shared" si="267"/>
        <v>4266</v>
      </c>
      <c r="R241" s="27">
        <f>R242+R246</f>
        <v>811</v>
      </c>
      <c r="S241" s="27">
        <f t="shared" ref="S241:V241" si="305">S242+S246</f>
        <v>832</v>
      </c>
      <c r="T241" s="27">
        <f t="shared" si="305"/>
        <v>853</v>
      </c>
      <c r="U241" s="27">
        <f t="shared" si="305"/>
        <v>874</v>
      </c>
      <c r="V241" s="27">
        <f t="shared" si="305"/>
        <v>896</v>
      </c>
      <c r="W241" s="28">
        <v>0</v>
      </c>
    </row>
    <row r="242" spans="1:23" s="1" customFormat="1" ht="17.100000000000001" customHeight="1" x14ac:dyDescent="0.15">
      <c r="A242" s="30"/>
      <c r="B242" s="11"/>
      <c r="C242" s="11"/>
      <c r="D242" s="11"/>
      <c r="E242" s="70" t="s">
        <v>532</v>
      </c>
      <c r="F242" s="70" t="s">
        <v>1427</v>
      </c>
      <c r="G242" s="65" t="s">
        <v>1316</v>
      </c>
      <c r="H242" s="65" t="s">
        <v>533</v>
      </c>
      <c r="I242" s="65" t="s">
        <v>534</v>
      </c>
      <c r="J242" s="65" t="s">
        <v>535</v>
      </c>
      <c r="K242" s="65" t="s">
        <v>536</v>
      </c>
      <c r="L242" s="65" t="s">
        <v>537</v>
      </c>
      <c r="M242" s="65" t="s">
        <v>538</v>
      </c>
      <c r="N242" s="25" t="s">
        <v>539</v>
      </c>
      <c r="O242" s="26">
        <f t="shared" si="258"/>
        <v>2236</v>
      </c>
      <c r="P242" s="27">
        <v>0</v>
      </c>
      <c r="Q242" s="27">
        <f t="shared" si="267"/>
        <v>2236</v>
      </c>
      <c r="R242" s="27">
        <f>R244+R245</f>
        <v>421</v>
      </c>
      <c r="S242" s="27">
        <f t="shared" ref="S242:V242" si="306">S244+S245</f>
        <v>434</v>
      </c>
      <c r="T242" s="27">
        <f t="shared" si="306"/>
        <v>447</v>
      </c>
      <c r="U242" s="27">
        <f t="shared" si="306"/>
        <v>460</v>
      </c>
      <c r="V242" s="27">
        <f t="shared" si="306"/>
        <v>474</v>
      </c>
      <c r="W242" s="28">
        <v>0</v>
      </c>
    </row>
    <row r="243" spans="1:23" s="1" customFormat="1" ht="17.100000000000001" customHeight="1" x14ac:dyDescent="0.15">
      <c r="A243" s="30"/>
      <c r="B243" s="11"/>
      <c r="C243" s="11"/>
      <c r="D243" s="11"/>
      <c r="E243" s="71"/>
      <c r="F243" s="71"/>
      <c r="G243" s="66"/>
      <c r="H243" s="66"/>
      <c r="I243" s="66"/>
      <c r="J243" s="66"/>
      <c r="K243" s="66"/>
      <c r="L243" s="66"/>
      <c r="M243" s="66"/>
      <c r="N243" s="25" t="s">
        <v>540</v>
      </c>
      <c r="O243" s="26">
        <f t="shared" si="258"/>
        <v>2236</v>
      </c>
      <c r="P243" s="27">
        <v>0</v>
      </c>
      <c r="Q243" s="27">
        <f t="shared" si="267"/>
        <v>2236</v>
      </c>
      <c r="R243" s="27">
        <f t="shared" ref="R243" si="307">R242</f>
        <v>421</v>
      </c>
      <c r="S243" s="27">
        <f t="shared" ref="S243" si="308">S242</f>
        <v>434</v>
      </c>
      <c r="T243" s="27">
        <f t="shared" ref="T243" si="309">T242</f>
        <v>447</v>
      </c>
      <c r="U243" s="27">
        <f t="shared" ref="U243" si="310">U242</f>
        <v>460</v>
      </c>
      <c r="V243" s="27">
        <f t="shared" ref="V243" si="311">V242</f>
        <v>474</v>
      </c>
      <c r="W243" s="28">
        <v>0</v>
      </c>
    </row>
    <row r="244" spans="1:23" s="1" customFormat="1" ht="17.100000000000001" customHeight="1" x14ac:dyDescent="0.15">
      <c r="A244" s="30"/>
      <c r="B244" s="11"/>
      <c r="C244" s="11"/>
      <c r="D244" s="11"/>
      <c r="E244" s="71"/>
      <c r="F244" s="71"/>
      <c r="G244" s="66"/>
      <c r="H244" s="66"/>
      <c r="I244" s="66"/>
      <c r="J244" s="66"/>
      <c r="K244" s="66"/>
      <c r="L244" s="66"/>
      <c r="M244" s="66"/>
      <c r="N244" s="25" t="s">
        <v>541</v>
      </c>
      <c r="O244" s="26">
        <f t="shared" si="258"/>
        <v>1566</v>
      </c>
      <c r="P244" s="27">
        <v>0</v>
      </c>
      <c r="Q244" s="27">
        <f t="shared" si="267"/>
        <v>1566</v>
      </c>
      <c r="R244" s="27">
        <v>295</v>
      </c>
      <c r="S244" s="27">
        <v>304</v>
      </c>
      <c r="T244" s="27">
        <v>313</v>
      </c>
      <c r="U244" s="27">
        <v>322</v>
      </c>
      <c r="V244" s="27">
        <v>332</v>
      </c>
      <c r="W244" s="28">
        <v>0</v>
      </c>
    </row>
    <row r="245" spans="1:23" s="1" customFormat="1" ht="17.100000000000001" customHeight="1" x14ac:dyDescent="0.15">
      <c r="A245" s="30"/>
      <c r="B245" s="11"/>
      <c r="C245" s="11"/>
      <c r="D245" s="11"/>
      <c r="E245" s="72"/>
      <c r="F245" s="72"/>
      <c r="G245" s="67"/>
      <c r="H245" s="67"/>
      <c r="I245" s="67"/>
      <c r="J245" s="67"/>
      <c r="K245" s="67"/>
      <c r="L245" s="67"/>
      <c r="M245" s="67"/>
      <c r="N245" s="25" t="s">
        <v>542</v>
      </c>
      <c r="O245" s="26">
        <f t="shared" si="258"/>
        <v>670</v>
      </c>
      <c r="P245" s="27">
        <v>0</v>
      </c>
      <c r="Q245" s="27">
        <f t="shared" si="267"/>
        <v>670</v>
      </c>
      <c r="R245" s="27">
        <v>126</v>
      </c>
      <c r="S245" s="27">
        <v>130</v>
      </c>
      <c r="T245" s="27">
        <v>134</v>
      </c>
      <c r="U245" s="27">
        <v>138</v>
      </c>
      <c r="V245" s="27">
        <v>142</v>
      </c>
      <c r="W245" s="28">
        <v>0</v>
      </c>
    </row>
    <row r="246" spans="1:23" s="1" customFormat="1" ht="18" customHeight="1" x14ac:dyDescent="0.15">
      <c r="A246" s="30"/>
      <c r="B246" s="11"/>
      <c r="C246" s="11"/>
      <c r="D246" s="11"/>
      <c r="E246" s="70" t="s">
        <v>1331</v>
      </c>
      <c r="F246" s="70" t="s">
        <v>1428</v>
      </c>
      <c r="G246" s="10"/>
      <c r="H246" s="65" t="s">
        <v>543</v>
      </c>
      <c r="I246" s="65" t="s">
        <v>544</v>
      </c>
      <c r="J246" s="65" t="s">
        <v>545</v>
      </c>
      <c r="K246" s="65" t="s">
        <v>546</v>
      </c>
      <c r="L246" s="65" t="s">
        <v>547</v>
      </c>
      <c r="M246" s="65" t="s">
        <v>548</v>
      </c>
      <c r="N246" s="25" t="s">
        <v>549</v>
      </c>
      <c r="O246" s="26">
        <f t="shared" si="258"/>
        <v>2030</v>
      </c>
      <c r="P246" s="27">
        <v>0</v>
      </c>
      <c r="Q246" s="27">
        <f t="shared" si="267"/>
        <v>2030</v>
      </c>
      <c r="R246" s="27">
        <f>R248</f>
        <v>390</v>
      </c>
      <c r="S246" s="27">
        <f t="shared" ref="S246:V246" si="312">S248</f>
        <v>398</v>
      </c>
      <c r="T246" s="27">
        <f t="shared" si="312"/>
        <v>406</v>
      </c>
      <c r="U246" s="27">
        <f t="shared" si="312"/>
        <v>414</v>
      </c>
      <c r="V246" s="27">
        <f t="shared" si="312"/>
        <v>422</v>
      </c>
      <c r="W246" s="28">
        <v>0</v>
      </c>
    </row>
    <row r="247" spans="1:23" s="1" customFormat="1" ht="18" customHeight="1" x14ac:dyDescent="0.15">
      <c r="A247" s="30"/>
      <c r="B247" s="11"/>
      <c r="C247" s="11"/>
      <c r="D247" s="11"/>
      <c r="E247" s="71"/>
      <c r="F247" s="71"/>
      <c r="G247" s="11"/>
      <c r="H247" s="66"/>
      <c r="I247" s="66"/>
      <c r="J247" s="66"/>
      <c r="K247" s="66"/>
      <c r="L247" s="66"/>
      <c r="M247" s="66"/>
      <c r="N247" s="25" t="s">
        <v>550</v>
      </c>
      <c r="O247" s="26">
        <f t="shared" si="258"/>
        <v>2030</v>
      </c>
      <c r="P247" s="27">
        <v>0</v>
      </c>
      <c r="Q247" s="27">
        <f t="shared" si="267"/>
        <v>2030</v>
      </c>
      <c r="R247" s="27">
        <f t="shared" ref="R247" si="313">R246</f>
        <v>390</v>
      </c>
      <c r="S247" s="27">
        <f t="shared" ref="S247" si="314">S246</f>
        <v>398</v>
      </c>
      <c r="T247" s="27">
        <f t="shared" ref="T247" si="315">T246</f>
        <v>406</v>
      </c>
      <c r="U247" s="27">
        <f t="shared" ref="U247" si="316">U246</f>
        <v>414</v>
      </c>
      <c r="V247" s="27">
        <f t="shared" ref="V247" si="317">V246</f>
        <v>422</v>
      </c>
      <c r="W247" s="28">
        <v>0</v>
      </c>
    </row>
    <row r="248" spans="1:23" s="1" customFormat="1" ht="18" customHeight="1" x14ac:dyDescent="0.15">
      <c r="A248" s="30"/>
      <c r="B248" s="11"/>
      <c r="C248" s="11"/>
      <c r="D248" s="11"/>
      <c r="E248" s="72"/>
      <c r="F248" s="71"/>
      <c r="G248" s="11"/>
      <c r="H248" s="66"/>
      <c r="I248" s="66"/>
      <c r="J248" s="66"/>
      <c r="K248" s="66"/>
      <c r="L248" s="66"/>
      <c r="M248" s="66"/>
      <c r="N248" s="25" t="s">
        <v>551</v>
      </c>
      <c r="O248" s="26">
        <f t="shared" si="258"/>
        <v>2030</v>
      </c>
      <c r="P248" s="27">
        <v>0</v>
      </c>
      <c r="Q248" s="27">
        <f t="shared" si="267"/>
        <v>2030</v>
      </c>
      <c r="R248" s="27">
        <v>390</v>
      </c>
      <c r="S248" s="27">
        <v>398</v>
      </c>
      <c r="T248" s="27">
        <v>406</v>
      </c>
      <c r="U248" s="27">
        <v>414</v>
      </c>
      <c r="V248" s="27">
        <v>422</v>
      </c>
      <c r="W248" s="28">
        <v>0</v>
      </c>
    </row>
    <row r="249" spans="1:23" s="1" customFormat="1" ht="17.100000000000001" customHeight="1" x14ac:dyDescent="0.15">
      <c r="A249" s="30"/>
      <c r="B249" s="68" t="s">
        <v>552</v>
      </c>
      <c r="C249" s="79"/>
      <c r="D249" s="79"/>
      <c r="E249" s="79"/>
      <c r="F249" s="3"/>
      <c r="G249" s="3"/>
      <c r="H249" s="3"/>
      <c r="I249" s="3"/>
      <c r="J249" s="3"/>
      <c r="K249" s="3"/>
      <c r="L249" s="3"/>
      <c r="M249" s="3"/>
      <c r="N249" s="29"/>
      <c r="O249" s="26">
        <f t="shared" si="258"/>
        <v>135229</v>
      </c>
      <c r="P249" s="27">
        <v>4800</v>
      </c>
      <c r="Q249" s="27">
        <f t="shared" si="267"/>
        <v>130429</v>
      </c>
      <c r="R249" s="27">
        <f>R250+R290</f>
        <v>25012</v>
      </c>
      <c r="S249" s="27">
        <f t="shared" ref="S249:V249" si="318">S250+S290</f>
        <v>25349</v>
      </c>
      <c r="T249" s="27">
        <f t="shared" si="318"/>
        <v>26005</v>
      </c>
      <c r="U249" s="27">
        <f t="shared" si="318"/>
        <v>26685</v>
      </c>
      <c r="V249" s="27">
        <f t="shared" si="318"/>
        <v>27378</v>
      </c>
      <c r="W249" s="28">
        <v>0</v>
      </c>
    </row>
    <row r="250" spans="1:23" s="1" customFormat="1" ht="17.100000000000001" customHeight="1" x14ac:dyDescent="0.15">
      <c r="A250" s="30"/>
      <c r="B250" s="11"/>
      <c r="C250" s="68" t="s">
        <v>553</v>
      </c>
      <c r="D250" s="79"/>
      <c r="E250" s="79"/>
      <c r="F250" s="3"/>
      <c r="G250" s="3"/>
      <c r="H250" s="3"/>
      <c r="I250" s="3"/>
      <c r="J250" s="3"/>
      <c r="K250" s="3"/>
      <c r="L250" s="3"/>
      <c r="M250" s="3"/>
      <c r="N250" s="29"/>
      <c r="O250" s="26">
        <f t="shared" si="258"/>
        <v>47232</v>
      </c>
      <c r="P250" s="27">
        <v>0</v>
      </c>
      <c r="Q250" s="27">
        <f t="shared" si="267"/>
        <v>47232</v>
      </c>
      <c r="R250" s="27">
        <f>R251+R257+R266+R274+R279</f>
        <v>8905</v>
      </c>
      <c r="S250" s="27">
        <f t="shared" ref="S250:V250" si="319">S251+S257+S266+S274+S279</f>
        <v>9165</v>
      </c>
      <c r="T250" s="27">
        <f t="shared" si="319"/>
        <v>9437</v>
      </c>
      <c r="U250" s="27">
        <f t="shared" si="319"/>
        <v>9719</v>
      </c>
      <c r="V250" s="27">
        <f t="shared" si="319"/>
        <v>10006</v>
      </c>
      <c r="W250" s="28">
        <v>0</v>
      </c>
    </row>
    <row r="251" spans="1:23" s="1" customFormat="1" ht="17.100000000000001" customHeight="1" x14ac:dyDescent="0.15">
      <c r="A251" s="30"/>
      <c r="B251" s="11"/>
      <c r="C251" s="11"/>
      <c r="D251" s="68" t="s">
        <v>554</v>
      </c>
      <c r="E251" s="79"/>
      <c r="F251" s="3"/>
      <c r="G251" s="3"/>
      <c r="H251" s="3"/>
      <c r="I251" s="3"/>
      <c r="J251" s="3"/>
      <c r="K251" s="3"/>
      <c r="L251" s="3"/>
      <c r="M251" s="3"/>
      <c r="N251" s="29"/>
      <c r="O251" s="26">
        <f t="shared" si="258"/>
        <v>4062</v>
      </c>
      <c r="P251" s="27">
        <v>0</v>
      </c>
      <c r="Q251" s="27">
        <f t="shared" si="267"/>
        <v>4062</v>
      </c>
      <c r="R251" s="27">
        <f>R252</f>
        <v>765</v>
      </c>
      <c r="S251" s="27">
        <f t="shared" ref="S251:V251" si="320">S252</f>
        <v>788</v>
      </c>
      <c r="T251" s="27">
        <f t="shared" si="320"/>
        <v>812</v>
      </c>
      <c r="U251" s="27">
        <f t="shared" si="320"/>
        <v>836</v>
      </c>
      <c r="V251" s="27">
        <f t="shared" si="320"/>
        <v>861</v>
      </c>
      <c r="W251" s="28">
        <v>0</v>
      </c>
    </row>
    <row r="252" spans="1:23" s="1" customFormat="1" ht="17.100000000000001" customHeight="1" x14ac:dyDescent="0.15">
      <c r="A252" s="30"/>
      <c r="B252" s="11"/>
      <c r="C252" s="11"/>
      <c r="D252" s="11"/>
      <c r="E252" s="70" t="s">
        <v>555</v>
      </c>
      <c r="F252" s="71" t="s">
        <v>1429</v>
      </c>
      <c r="G252" s="66" t="s">
        <v>1360</v>
      </c>
      <c r="H252" s="66" t="s">
        <v>556</v>
      </c>
      <c r="I252" s="66" t="s">
        <v>557</v>
      </c>
      <c r="J252" s="66" t="s">
        <v>558</v>
      </c>
      <c r="K252" s="66" t="s">
        <v>559</v>
      </c>
      <c r="L252" s="66" t="s">
        <v>560</v>
      </c>
      <c r="M252" s="66" t="s">
        <v>561</v>
      </c>
      <c r="N252" s="25" t="s">
        <v>562</v>
      </c>
      <c r="O252" s="26">
        <f t="shared" si="258"/>
        <v>4062</v>
      </c>
      <c r="P252" s="27">
        <v>0</v>
      </c>
      <c r="Q252" s="27">
        <f t="shared" si="267"/>
        <v>4062</v>
      </c>
      <c r="R252" s="27">
        <f>R254+R255+R256</f>
        <v>765</v>
      </c>
      <c r="S252" s="27">
        <f t="shared" ref="S252:V252" si="321">S254+S255+S256</f>
        <v>788</v>
      </c>
      <c r="T252" s="27">
        <f t="shared" si="321"/>
        <v>812</v>
      </c>
      <c r="U252" s="27">
        <f t="shared" si="321"/>
        <v>836</v>
      </c>
      <c r="V252" s="27">
        <f t="shared" si="321"/>
        <v>861</v>
      </c>
      <c r="W252" s="28">
        <v>0</v>
      </c>
    </row>
    <row r="253" spans="1:23" s="1" customFormat="1" ht="17.100000000000001" customHeight="1" x14ac:dyDescent="0.15">
      <c r="A253" s="30"/>
      <c r="B253" s="11"/>
      <c r="C253" s="11"/>
      <c r="D253" s="11"/>
      <c r="E253" s="71"/>
      <c r="F253" s="71"/>
      <c r="G253" s="66"/>
      <c r="H253" s="66"/>
      <c r="I253" s="66"/>
      <c r="J253" s="66"/>
      <c r="K253" s="66"/>
      <c r="L253" s="66"/>
      <c r="M253" s="66"/>
      <c r="N253" s="25" t="s">
        <v>563</v>
      </c>
      <c r="O253" s="26">
        <f t="shared" si="258"/>
        <v>4062</v>
      </c>
      <c r="P253" s="27">
        <v>0</v>
      </c>
      <c r="Q253" s="27">
        <f t="shared" si="267"/>
        <v>4062</v>
      </c>
      <c r="R253" s="27">
        <f t="shared" ref="R253" si="322">R252</f>
        <v>765</v>
      </c>
      <c r="S253" s="27">
        <f t="shared" ref="S253" si="323">S252</f>
        <v>788</v>
      </c>
      <c r="T253" s="27">
        <f t="shared" ref="T253" si="324">T252</f>
        <v>812</v>
      </c>
      <c r="U253" s="27">
        <f t="shared" ref="U253" si="325">U252</f>
        <v>836</v>
      </c>
      <c r="V253" s="27">
        <f t="shared" ref="V253" si="326">V252</f>
        <v>861</v>
      </c>
      <c r="W253" s="28">
        <v>0</v>
      </c>
    </row>
    <row r="254" spans="1:23" s="1" customFormat="1" ht="17.100000000000001" customHeight="1" x14ac:dyDescent="0.15">
      <c r="A254" s="30"/>
      <c r="B254" s="11"/>
      <c r="C254" s="11"/>
      <c r="D254" s="11"/>
      <c r="E254" s="71"/>
      <c r="F254" s="71"/>
      <c r="G254" s="66"/>
      <c r="H254" s="66"/>
      <c r="I254" s="66"/>
      <c r="J254" s="66"/>
      <c r="K254" s="66"/>
      <c r="L254" s="66"/>
      <c r="M254" s="66"/>
      <c r="N254" s="25" t="s">
        <v>564</v>
      </c>
      <c r="O254" s="26">
        <f t="shared" si="258"/>
        <v>3047</v>
      </c>
      <c r="P254" s="27">
        <v>0</v>
      </c>
      <c r="Q254" s="27">
        <f t="shared" si="267"/>
        <v>3047</v>
      </c>
      <c r="R254" s="27">
        <v>574</v>
      </c>
      <c r="S254" s="27">
        <v>591</v>
      </c>
      <c r="T254" s="27">
        <v>609</v>
      </c>
      <c r="U254" s="27">
        <v>627</v>
      </c>
      <c r="V254" s="27">
        <v>646</v>
      </c>
      <c r="W254" s="28">
        <v>0</v>
      </c>
    </row>
    <row r="255" spans="1:23" s="1" customFormat="1" ht="17.100000000000001" customHeight="1" x14ac:dyDescent="0.15">
      <c r="A255" s="30"/>
      <c r="B255" s="11"/>
      <c r="C255" s="11"/>
      <c r="D255" s="11"/>
      <c r="E255" s="71"/>
      <c r="F255" s="71"/>
      <c r="G255" s="66"/>
      <c r="H255" s="66"/>
      <c r="I255" s="66"/>
      <c r="J255" s="66"/>
      <c r="K255" s="66"/>
      <c r="L255" s="66"/>
      <c r="M255" s="66"/>
      <c r="N255" s="25" t="s">
        <v>565</v>
      </c>
      <c r="O255" s="26">
        <f t="shared" si="258"/>
        <v>505</v>
      </c>
      <c r="P255" s="27">
        <v>0</v>
      </c>
      <c r="Q255" s="27">
        <f t="shared" si="267"/>
        <v>505</v>
      </c>
      <c r="R255" s="27">
        <v>95</v>
      </c>
      <c r="S255" s="27">
        <v>98</v>
      </c>
      <c r="T255" s="27">
        <v>101</v>
      </c>
      <c r="U255" s="27">
        <v>104</v>
      </c>
      <c r="V255" s="27">
        <v>107</v>
      </c>
      <c r="W255" s="28">
        <v>0</v>
      </c>
    </row>
    <row r="256" spans="1:23" s="1" customFormat="1" ht="17.100000000000001" customHeight="1" x14ac:dyDescent="0.15">
      <c r="A256" s="30"/>
      <c r="B256" s="11"/>
      <c r="C256" s="11"/>
      <c r="D256" s="11"/>
      <c r="E256" s="72"/>
      <c r="F256" s="72"/>
      <c r="G256" s="67"/>
      <c r="H256" s="67"/>
      <c r="I256" s="67"/>
      <c r="J256" s="67"/>
      <c r="K256" s="67"/>
      <c r="L256" s="67"/>
      <c r="M256" s="67"/>
      <c r="N256" s="25" t="s">
        <v>566</v>
      </c>
      <c r="O256" s="26">
        <f t="shared" si="258"/>
        <v>510</v>
      </c>
      <c r="P256" s="27">
        <v>0</v>
      </c>
      <c r="Q256" s="27">
        <f t="shared" si="267"/>
        <v>510</v>
      </c>
      <c r="R256" s="27">
        <v>96</v>
      </c>
      <c r="S256" s="27">
        <v>99</v>
      </c>
      <c r="T256" s="27">
        <v>102</v>
      </c>
      <c r="U256" s="27">
        <v>105</v>
      </c>
      <c r="V256" s="27">
        <v>108</v>
      </c>
      <c r="W256" s="28">
        <v>0</v>
      </c>
    </row>
    <row r="257" spans="1:23" s="1" customFormat="1" ht="17.100000000000001" customHeight="1" x14ac:dyDescent="0.15">
      <c r="A257" s="30"/>
      <c r="B257" s="11"/>
      <c r="C257" s="11"/>
      <c r="D257" s="68" t="s">
        <v>567</v>
      </c>
      <c r="E257" s="69"/>
      <c r="F257" s="13"/>
      <c r="G257" s="13"/>
      <c r="H257" s="13"/>
      <c r="I257" s="13"/>
      <c r="J257" s="13"/>
      <c r="K257" s="13"/>
      <c r="L257" s="13"/>
      <c r="M257" s="13"/>
      <c r="N257" s="13"/>
      <c r="O257" s="26">
        <f t="shared" si="258"/>
        <v>10666</v>
      </c>
      <c r="P257" s="27">
        <v>0</v>
      </c>
      <c r="Q257" s="27">
        <f t="shared" si="267"/>
        <v>10666</v>
      </c>
      <c r="R257" s="27">
        <f>R258+R262</f>
        <v>1978</v>
      </c>
      <c r="S257" s="27">
        <f t="shared" ref="S257:V257" si="327">S258+S262</f>
        <v>2051</v>
      </c>
      <c r="T257" s="27">
        <f t="shared" si="327"/>
        <v>2130</v>
      </c>
      <c r="U257" s="27">
        <f t="shared" si="327"/>
        <v>2212</v>
      </c>
      <c r="V257" s="27">
        <f t="shared" si="327"/>
        <v>2295</v>
      </c>
      <c r="W257" s="28">
        <v>0</v>
      </c>
    </row>
    <row r="258" spans="1:23" s="1" customFormat="1" ht="17.100000000000001" customHeight="1" x14ac:dyDescent="0.15">
      <c r="A258" s="30"/>
      <c r="B258" s="11"/>
      <c r="C258" s="11"/>
      <c r="D258" s="11"/>
      <c r="E258" s="70" t="s">
        <v>1332</v>
      </c>
      <c r="F258" s="70" t="s">
        <v>1430</v>
      </c>
      <c r="G258" s="65" t="s">
        <v>1360</v>
      </c>
      <c r="H258" s="65" t="s">
        <v>568</v>
      </c>
      <c r="I258" s="65" t="s">
        <v>569</v>
      </c>
      <c r="J258" s="65" t="s">
        <v>570</v>
      </c>
      <c r="K258" s="65" t="s">
        <v>571</v>
      </c>
      <c r="L258" s="65" t="s">
        <v>572</v>
      </c>
      <c r="M258" s="65" t="s">
        <v>573</v>
      </c>
      <c r="N258" s="25" t="s">
        <v>574</v>
      </c>
      <c r="O258" s="26">
        <f t="shared" si="258"/>
        <v>6327</v>
      </c>
      <c r="P258" s="27">
        <v>0</v>
      </c>
      <c r="Q258" s="27">
        <f t="shared" si="267"/>
        <v>6327</v>
      </c>
      <c r="R258" s="27">
        <f>R260+R261</f>
        <v>1192</v>
      </c>
      <c r="S258" s="27">
        <f t="shared" ref="S258:V258" si="328">S260+S261</f>
        <v>1227</v>
      </c>
      <c r="T258" s="27">
        <f t="shared" si="328"/>
        <v>1264</v>
      </c>
      <c r="U258" s="27">
        <f t="shared" si="328"/>
        <v>1303</v>
      </c>
      <c r="V258" s="27">
        <f t="shared" si="328"/>
        <v>1341</v>
      </c>
      <c r="W258" s="28">
        <v>0</v>
      </c>
    </row>
    <row r="259" spans="1:23" s="1" customFormat="1" ht="17.100000000000001" customHeight="1" x14ac:dyDescent="0.15">
      <c r="A259" s="30"/>
      <c r="B259" s="11"/>
      <c r="C259" s="11"/>
      <c r="D259" s="11"/>
      <c r="E259" s="71"/>
      <c r="F259" s="71"/>
      <c r="G259" s="66"/>
      <c r="H259" s="67"/>
      <c r="I259" s="67"/>
      <c r="J259" s="67"/>
      <c r="K259" s="67"/>
      <c r="L259" s="67"/>
      <c r="M259" s="67"/>
      <c r="N259" s="25" t="s">
        <v>575</v>
      </c>
      <c r="O259" s="26">
        <f t="shared" si="258"/>
        <v>6327</v>
      </c>
      <c r="P259" s="27">
        <v>0</v>
      </c>
      <c r="Q259" s="27">
        <f t="shared" si="267"/>
        <v>6327</v>
      </c>
      <c r="R259" s="27">
        <f t="shared" ref="R259" si="329">R258</f>
        <v>1192</v>
      </c>
      <c r="S259" s="27">
        <f t="shared" ref="S259" si="330">S258</f>
        <v>1227</v>
      </c>
      <c r="T259" s="27">
        <f t="shared" ref="T259" si="331">T258</f>
        <v>1264</v>
      </c>
      <c r="U259" s="27">
        <f t="shared" ref="U259" si="332">U258</f>
        <v>1303</v>
      </c>
      <c r="V259" s="27">
        <f t="shared" ref="V259" si="333">V258</f>
        <v>1341</v>
      </c>
      <c r="W259" s="28">
        <v>0</v>
      </c>
    </row>
    <row r="260" spans="1:23" s="1" customFormat="1" ht="17.100000000000001" customHeight="1" x14ac:dyDescent="0.15">
      <c r="A260" s="30"/>
      <c r="B260" s="11"/>
      <c r="C260" s="11"/>
      <c r="D260" s="11"/>
      <c r="E260" s="71"/>
      <c r="F260" s="71"/>
      <c r="G260" s="66"/>
      <c r="H260" s="65" t="s">
        <v>576</v>
      </c>
      <c r="I260" s="65" t="s">
        <v>577</v>
      </c>
      <c r="J260" s="65" t="s">
        <v>578</v>
      </c>
      <c r="K260" s="65" t="s">
        <v>579</v>
      </c>
      <c r="L260" s="65" t="s">
        <v>580</v>
      </c>
      <c r="M260" s="65" t="s">
        <v>581</v>
      </c>
      <c r="N260" s="25" t="s">
        <v>582</v>
      </c>
      <c r="O260" s="26">
        <f t="shared" si="258"/>
        <v>4429</v>
      </c>
      <c r="P260" s="27">
        <v>0</v>
      </c>
      <c r="Q260" s="27">
        <f t="shared" si="267"/>
        <v>4429</v>
      </c>
      <c r="R260" s="27">
        <v>834</v>
      </c>
      <c r="S260" s="27">
        <v>859</v>
      </c>
      <c r="T260" s="27">
        <v>885</v>
      </c>
      <c r="U260" s="27">
        <v>912</v>
      </c>
      <c r="V260" s="27">
        <v>939</v>
      </c>
      <c r="W260" s="28">
        <v>0</v>
      </c>
    </row>
    <row r="261" spans="1:23" s="1" customFormat="1" ht="17.100000000000001" customHeight="1" x14ac:dyDescent="0.15">
      <c r="A261" s="30"/>
      <c r="B261" s="11"/>
      <c r="C261" s="11"/>
      <c r="D261" s="11"/>
      <c r="E261" s="72"/>
      <c r="F261" s="72"/>
      <c r="G261" s="67"/>
      <c r="H261" s="67"/>
      <c r="I261" s="67"/>
      <c r="J261" s="67"/>
      <c r="K261" s="67"/>
      <c r="L261" s="67"/>
      <c r="M261" s="67"/>
      <c r="N261" s="25" t="s">
        <v>583</v>
      </c>
      <c r="O261" s="26">
        <f t="shared" si="258"/>
        <v>1898</v>
      </c>
      <c r="P261" s="27">
        <v>0</v>
      </c>
      <c r="Q261" s="27">
        <f t="shared" si="267"/>
        <v>1898</v>
      </c>
      <c r="R261" s="27">
        <v>358</v>
      </c>
      <c r="S261" s="27">
        <v>368</v>
      </c>
      <c r="T261" s="27">
        <v>379</v>
      </c>
      <c r="U261" s="27">
        <v>391</v>
      </c>
      <c r="V261" s="27">
        <v>402</v>
      </c>
      <c r="W261" s="28">
        <v>0</v>
      </c>
    </row>
    <row r="262" spans="1:23" s="1" customFormat="1" ht="17.100000000000001" customHeight="1" x14ac:dyDescent="0.15">
      <c r="A262" s="30"/>
      <c r="B262" s="11"/>
      <c r="C262" s="11"/>
      <c r="D262" s="11"/>
      <c r="E262" s="70" t="s">
        <v>584</v>
      </c>
      <c r="F262" s="70" t="s">
        <v>1431</v>
      </c>
      <c r="G262" s="65" t="s">
        <v>1361</v>
      </c>
      <c r="H262" s="65" t="s">
        <v>585</v>
      </c>
      <c r="I262" s="65" t="s">
        <v>586</v>
      </c>
      <c r="J262" s="65" t="s">
        <v>587</v>
      </c>
      <c r="K262" s="65" t="s">
        <v>588</v>
      </c>
      <c r="L262" s="65" t="s">
        <v>589</v>
      </c>
      <c r="M262" s="65" t="s">
        <v>590</v>
      </c>
      <c r="N262" s="25" t="s">
        <v>591</v>
      </c>
      <c r="O262" s="26">
        <f t="shared" si="258"/>
        <v>4339</v>
      </c>
      <c r="P262" s="27">
        <v>0</v>
      </c>
      <c r="Q262" s="27">
        <f t="shared" si="267"/>
        <v>4339</v>
      </c>
      <c r="R262" s="27">
        <f>R264+R265</f>
        <v>786</v>
      </c>
      <c r="S262" s="27">
        <f t="shared" ref="S262:V262" si="334">S264+S265</f>
        <v>824</v>
      </c>
      <c r="T262" s="27">
        <f t="shared" si="334"/>
        <v>866</v>
      </c>
      <c r="U262" s="27">
        <f t="shared" si="334"/>
        <v>909</v>
      </c>
      <c r="V262" s="27">
        <f t="shared" si="334"/>
        <v>954</v>
      </c>
      <c r="W262" s="28">
        <v>0</v>
      </c>
    </row>
    <row r="263" spans="1:23" s="1" customFormat="1" ht="17.100000000000001" customHeight="1" x14ac:dyDescent="0.15">
      <c r="A263" s="30"/>
      <c r="B263" s="11"/>
      <c r="C263" s="11"/>
      <c r="D263" s="11"/>
      <c r="E263" s="71"/>
      <c r="F263" s="71"/>
      <c r="G263" s="66"/>
      <c r="H263" s="66"/>
      <c r="I263" s="66"/>
      <c r="J263" s="66"/>
      <c r="K263" s="66"/>
      <c r="L263" s="66"/>
      <c r="M263" s="66"/>
      <c r="N263" s="25" t="s">
        <v>592</v>
      </c>
      <c r="O263" s="26">
        <f t="shared" si="258"/>
        <v>4339</v>
      </c>
      <c r="P263" s="27">
        <v>0</v>
      </c>
      <c r="Q263" s="27">
        <f t="shared" si="267"/>
        <v>4339</v>
      </c>
      <c r="R263" s="27">
        <f t="shared" ref="R263" si="335">R262</f>
        <v>786</v>
      </c>
      <c r="S263" s="27">
        <f t="shared" ref="S263" si="336">S262</f>
        <v>824</v>
      </c>
      <c r="T263" s="27">
        <f t="shared" ref="T263" si="337">T262</f>
        <v>866</v>
      </c>
      <c r="U263" s="27">
        <f t="shared" ref="U263" si="338">U262</f>
        <v>909</v>
      </c>
      <c r="V263" s="27">
        <f t="shared" ref="V263" si="339">V262</f>
        <v>954</v>
      </c>
      <c r="W263" s="28">
        <v>0</v>
      </c>
    </row>
    <row r="264" spans="1:23" s="1" customFormat="1" ht="17.100000000000001" customHeight="1" x14ac:dyDescent="0.15">
      <c r="A264" s="30"/>
      <c r="B264" s="11"/>
      <c r="C264" s="11"/>
      <c r="D264" s="11"/>
      <c r="E264" s="71"/>
      <c r="F264" s="71"/>
      <c r="G264" s="66"/>
      <c r="H264" s="66"/>
      <c r="I264" s="66"/>
      <c r="J264" s="66"/>
      <c r="K264" s="66"/>
      <c r="L264" s="66"/>
      <c r="M264" s="66"/>
      <c r="N264" s="25" t="s">
        <v>593</v>
      </c>
      <c r="O264" s="26">
        <f t="shared" si="258"/>
        <v>3037</v>
      </c>
      <c r="P264" s="27">
        <v>0</v>
      </c>
      <c r="Q264" s="27">
        <f t="shared" si="267"/>
        <v>3037</v>
      </c>
      <c r="R264" s="27">
        <v>550</v>
      </c>
      <c r="S264" s="27">
        <v>577</v>
      </c>
      <c r="T264" s="27">
        <v>606</v>
      </c>
      <c r="U264" s="27">
        <v>636</v>
      </c>
      <c r="V264" s="27">
        <v>668</v>
      </c>
      <c r="W264" s="28">
        <v>0</v>
      </c>
    </row>
    <row r="265" spans="1:23" s="1" customFormat="1" ht="17.100000000000001" customHeight="1" x14ac:dyDescent="0.15">
      <c r="A265" s="30"/>
      <c r="B265" s="11"/>
      <c r="C265" s="11"/>
      <c r="D265" s="11"/>
      <c r="E265" s="72"/>
      <c r="F265" s="72"/>
      <c r="G265" s="67"/>
      <c r="H265" s="67"/>
      <c r="I265" s="67"/>
      <c r="J265" s="67"/>
      <c r="K265" s="67"/>
      <c r="L265" s="67"/>
      <c r="M265" s="67"/>
      <c r="N265" s="25" t="s">
        <v>594</v>
      </c>
      <c r="O265" s="26">
        <f t="shared" si="258"/>
        <v>1302</v>
      </c>
      <c r="P265" s="27">
        <v>0</v>
      </c>
      <c r="Q265" s="27">
        <f t="shared" si="267"/>
        <v>1302</v>
      </c>
      <c r="R265" s="27">
        <v>236</v>
      </c>
      <c r="S265" s="27">
        <v>247</v>
      </c>
      <c r="T265" s="27">
        <v>260</v>
      </c>
      <c r="U265" s="27">
        <v>273</v>
      </c>
      <c r="V265" s="27">
        <v>286</v>
      </c>
      <c r="W265" s="28">
        <v>0</v>
      </c>
    </row>
    <row r="266" spans="1:23" s="1" customFormat="1" ht="17.100000000000001" customHeight="1" x14ac:dyDescent="0.15">
      <c r="A266" s="30"/>
      <c r="B266" s="11"/>
      <c r="C266" s="11"/>
      <c r="D266" s="68" t="s">
        <v>595</v>
      </c>
      <c r="E266" s="69"/>
      <c r="F266" s="13"/>
      <c r="G266" s="13"/>
      <c r="H266" s="13"/>
      <c r="I266" s="13"/>
      <c r="J266" s="13"/>
      <c r="K266" s="13"/>
      <c r="L266" s="13"/>
      <c r="M266" s="13"/>
      <c r="N266" s="13"/>
      <c r="O266" s="26">
        <f t="shared" si="258"/>
        <v>11068</v>
      </c>
      <c r="P266" s="27">
        <v>0</v>
      </c>
      <c r="Q266" s="27">
        <f t="shared" si="267"/>
        <v>11068</v>
      </c>
      <c r="R266" s="27">
        <f>R267+R270</f>
        <v>2101</v>
      </c>
      <c r="S266" s="27">
        <f t="shared" ref="S266:V266" si="340">S267+S270</f>
        <v>2156</v>
      </c>
      <c r="T266" s="27">
        <f t="shared" si="340"/>
        <v>2212</v>
      </c>
      <c r="U266" s="27">
        <f t="shared" si="340"/>
        <v>2270</v>
      </c>
      <c r="V266" s="27">
        <f t="shared" si="340"/>
        <v>2329</v>
      </c>
      <c r="W266" s="28">
        <v>0</v>
      </c>
    </row>
    <row r="267" spans="1:23" s="1" customFormat="1" ht="15.95" customHeight="1" x14ac:dyDescent="0.15">
      <c r="A267" s="30"/>
      <c r="B267" s="11"/>
      <c r="C267" s="11"/>
      <c r="D267" s="11"/>
      <c r="E267" s="70" t="s">
        <v>1402</v>
      </c>
      <c r="F267" s="70" t="s">
        <v>1432</v>
      </c>
      <c r="G267" s="10"/>
      <c r="H267" s="65" t="s">
        <v>596</v>
      </c>
      <c r="I267" s="65" t="s">
        <v>597</v>
      </c>
      <c r="J267" s="65" t="s">
        <v>598</v>
      </c>
      <c r="K267" s="65" t="s">
        <v>599</v>
      </c>
      <c r="L267" s="65" t="s">
        <v>600</v>
      </c>
      <c r="M267" s="65" t="s">
        <v>601</v>
      </c>
      <c r="N267" s="25" t="s">
        <v>602</v>
      </c>
      <c r="O267" s="26">
        <f t="shared" si="258"/>
        <v>8907</v>
      </c>
      <c r="P267" s="27">
        <v>0</v>
      </c>
      <c r="Q267" s="27">
        <f t="shared" si="267"/>
        <v>8907</v>
      </c>
      <c r="R267" s="27">
        <f>R269</f>
        <v>1678</v>
      </c>
      <c r="S267" s="27">
        <f t="shared" ref="S267:V267" si="341">S269</f>
        <v>1728</v>
      </c>
      <c r="T267" s="27">
        <f t="shared" si="341"/>
        <v>1780</v>
      </c>
      <c r="U267" s="27">
        <f t="shared" si="341"/>
        <v>1833</v>
      </c>
      <c r="V267" s="27">
        <f t="shared" si="341"/>
        <v>1888</v>
      </c>
      <c r="W267" s="28">
        <v>0</v>
      </c>
    </row>
    <row r="268" spans="1:23" s="1" customFormat="1" ht="15.95" customHeight="1" x14ac:dyDescent="0.15">
      <c r="A268" s="30"/>
      <c r="B268" s="11"/>
      <c r="C268" s="11"/>
      <c r="D268" s="11"/>
      <c r="E268" s="71"/>
      <c r="F268" s="71"/>
      <c r="G268" s="11"/>
      <c r="H268" s="66"/>
      <c r="I268" s="66"/>
      <c r="J268" s="66"/>
      <c r="K268" s="66"/>
      <c r="L268" s="66"/>
      <c r="M268" s="66"/>
      <c r="N268" s="25" t="s">
        <v>603</v>
      </c>
      <c r="O268" s="26">
        <f t="shared" si="258"/>
        <v>8907</v>
      </c>
      <c r="P268" s="27">
        <v>0</v>
      </c>
      <c r="Q268" s="27">
        <f t="shared" si="267"/>
        <v>8907</v>
      </c>
      <c r="R268" s="27">
        <f t="shared" ref="R268" si="342">R267</f>
        <v>1678</v>
      </c>
      <c r="S268" s="27">
        <f t="shared" ref="S268" si="343">S267</f>
        <v>1728</v>
      </c>
      <c r="T268" s="27">
        <f t="shared" ref="T268" si="344">T267</f>
        <v>1780</v>
      </c>
      <c r="U268" s="27">
        <f t="shared" ref="U268" si="345">U267</f>
        <v>1833</v>
      </c>
      <c r="V268" s="27">
        <f t="shared" ref="V268" si="346">V267</f>
        <v>1888</v>
      </c>
      <c r="W268" s="28">
        <v>0</v>
      </c>
    </row>
    <row r="269" spans="1:23" s="1" customFormat="1" ht="15.95" customHeight="1" x14ac:dyDescent="0.15">
      <c r="A269" s="30"/>
      <c r="B269" s="11"/>
      <c r="C269" s="11"/>
      <c r="D269" s="11"/>
      <c r="E269" s="72"/>
      <c r="F269" s="72"/>
      <c r="G269" s="12"/>
      <c r="H269" s="67"/>
      <c r="I269" s="67"/>
      <c r="J269" s="67"/>
      <c r="K269" s="67"/>
      <c r="L269" s="67"/>
      <c r="M269" s="67"/>
      <c r="N269" s="25" t="s">
        <v>604</v>
      </c>
      <c r="O269" s="26">
        <f t="shared" si="258"/>
        <v>8907</v>
      </c>
      <c r="P269" s="27">
        <v>0</v>
      </c>
      <c r="Q269" s="27">
        <f t="shared" si="267"/>
        <v>8907</v>
      </c>
      <c r="R269" s="27">
        <v>1678</v>
      </c>
      <c r="S269" s="27">
        <v>1728</v>
      </c>
      <c r="T269" s="27">
        <v>1780</v>
      </c>
      <c r="U269" s="27">
        <v>1833</v>
      </c>
      <c r="V269" s="27">
        <v>1888</v>
      </c>
      <c r="W269" s="28">
        <v>0</v>
      </c>
    </row>
    <row r="270" spans="1:23" s="1" customFormat="1" ht="15.95" customHeight="1" x14ac:dyDescent="0.15">
      <c r="A270" s="30"/>
      <c r="B270" s="11"/>
      <c r="C270" s="11"/>
      <c r="D270" s="11"/>
      <c r="E270" s="70" t="s">
        <v>1333</v>
      </c>
      <c r="F270" s="70" t="s">
        <v>1433</v>
      </c>
      <c r="G270" s="65" t="s">
        <v>1316</v>
      </c>
      <c r="H270" s="65" t="s">
        <v>605</v>
      </c>
      <c r="I270" s="65" t="s">
        <v>606</v>
      </c>
      <c r="J270" s="65" t="s">
        <v>607</v>
      </c>
      <c r="K270" s="65" t="s">
        <v>608</v>
      </c>
      <c r="L270" s="65" t="s">
        <v>609</v>
      </c>
      <c r="M270" s="65" t="s">
        <v>610</v>
      </c>
      <c r="N270" s="25" t="s">
        <v>611</v>
      </c>
      <c r="O270" s="26">
        <f t="shared" si="258"/>
        <v>2161</v>
      </c>
      <c r="P270" s="27">
        <v>0</v>
      </c>
      <c r="Q270" s="27">
        <f t="shared" si="267"/>
        <v>2161</v>
      </c>
      <c r="R270" s="27">
        <f>R272+R273</f>
        <v>423</v>
      </c>
      <c r="S270" s="27">
        <f t="shared" ref="S270:V270" si="347">S272+S273</f>
        <v>428</v>
      </c>
      <c r="T270" s="27">
        <f t="shared" si="347"/>
        <v>432</v>
      </c>
      <c r="U270" s="27">
        <f t="shared" si="347"/>
        <v>437</v>
      </c>
      <c r="V270" s="27">
        <f t="shared" si="347"/>
        <v>441</v>
      </c>
      <c r="W270" s="28">
        <v>0</v>
      </c>
    </row>
    <row r="271" spans="1:23" s="1" customFormat="1" ht="15.95" customHeight="1" x14ac:dyDescent="0.15">
      <c r="A271" s="30"/>
      <c r="B271" s="11"/>
      <c r="C271" s="11"/>
      <c r="D271" s="11"/>
      <c r="E271" s="71"/>
      <c r="F271" s="71"/>
      <c r="G271" s="66"/>
      <c r="H271" s="66"/>
      <c r="I271" s="66"/>
      <c r="J271" s="66"/>
      <c r="K271" s="66"/>
      <c r="L271" s="66"/>
      <c r="M271" s="66"/>
      <c r="N271" s="25" t="s">
        <v>612</v>
      </c>
      <c r="O271" s="26">
        <f t="shared" si="258"/>
        <v>2161</v>
      </c>
      <c r="P271" s="27">
        <v>0</v>
      </c>
      <c r="Q271" s="27">
        <f t="shared" si="267"/>
        <v>2161</v>
      </c>
      <c r="R271" s="27">
        <f t="shared" ref="R271" si="348">R270</f>
        <v>423</v>
      </c>
      <c r="S271" s="27">
        <f t="shared" ref="S271" si="349">S270</f>
        <v>428</v>
      </c>
      <c r="T271" s="27">
        <f t="shared" ref="T271" si="350">T270</f>
        <v>432</v>
      </c>
      <c r="U271" s="27">
        <f t="shared" ref="U271" si="351">U270</f>
        <v>437</v>
      </c>
      <c r="V271" s="27">
        <f t="shared" ref="V271" si="352">V270</f>
        <v>441</v>
      </c>
      <c r="W271" s="28">
        <v>0</v>
      </c>
    </row>
    <row r="272" spans="1:23" s="1" customFormat="1" ht="15.95" customHeight="1" x14ac:dyDescent="0.15">
      <c r="A272" s="30"/>
      <c r="B272" s="11"/>
      <c r="C272" s="11"/>
      <c r="D272" s="11"/>
      <c r="E272" s="71"/>
      <c r="F272" s="71"/>
      <c r="G272" s="66"/>
      <c r="H272" s="66"/>
      <c r="I272" s="66"/>
      <c r="J272" s="66"/>
      <c r="K272" s="66"/>
      <c r="L272" s="66"/>
      <c r="M272" s="66"/>
      <c r="N272" s="25" t="s">
        <v>613</v>
      </c>
      <c r="O272" s="26">
        <f t="shared" si="258"/>
        <v>1945</v>
      </c>
      <c r="P272" s="27">
        <v>0</v>
      </c>
      <c r="Q272" s="27">
        <f t="shared" si="267"/>
        <v>1945</v>
      </c>
      <c r="R272" s="27">
        <v>381</v>
      </c>
      <c r="S272" s="27">
        <v>385</v>
      </c>
      <c r="T272" s="27">
        <v>389</v>
      </c>
      <c r="U272" s="27">
        <v>393</v>
      </c>
      <c r="V272" s="27">
        <v>397</v>
      </c>
      <c r="W272" s="28">
        <v>0</v>
      </c>
    </row>
    <row r="273" spans="1:23" s="1" customFormat="1" ht="15.95" customHeight="1" x14ac:dyDescent="0.15">
      <c r="A273" s="30"/>
      <c r="B273" s="11"/>
      <c r="C273" s="11"/>
      <c r="D273" s="11"/>
      <c r="E273" s="72"/>
      <c r="F273" s="72"/>
      <c r="G273" s="67"/>
      <c r="H273" s="67"/>
      <c r="I273" s="67"/>
      <c r="J273" s="67"/>
      <c r="K273" s="67"/>
      <c r="L273" s="67"/>
      <c r="M273" s="67"/>
      <c r="N273" s="25" t="s">
        <v>614</v>
      </c>
      <c r="O273" s="26">
        <f t="shared" si="258"/>
        <v>216</v>
      </c>
      <c r="P273" s="27">
        <v>0</v>
      </c>
      <c r="Q273" s="27">
        <f t="shared" si="267"/>
        <v>216</v>
      </c>
      <c r="R273" s="27">
        <v>42</v>
      </c>
      <c r="S273" s="27">
        <v>43</v>
      </c>
      <c r="T273" s="27">
        <v>43</v>
      </c>
      <c r="U273" s="27">
        <v>44</v>
      </c>
      <c r="V273" s="27">
        <v>44</v>
      </c>
      <c r="W273" s="28">
        <v>0</v>
      </c>
    </row>
    <row r="274" spans="1:23" s="1" customFormat="1" ht="17.100000000000001" customHeight="1" x14ac:dyDescent="0.15">
      <c r="A274" s="30"/>
      <c r="B274" s="11"/>
      <c r="C274" s="11"/>
      <c r="D274" s="68" t="s">
        <v>615</v>
      </c>
      <c r="E274" s="69"/>
      <c r="F274" s="13"/>
      <c r="G274" s="13"/>
      <c r="H274" s="13"/>
      <c r="I274" s="13"/>
      <c r="J274" s="13"/>
      <c r="K274" s="13"/>
      <c r="L274" s="13"/>
      <c r="M274" s="13"/>
      <c r="N274" s="13"/>
      <c r="O274" s="26">
        <f t="shared" si="258"/>
        <v>11897</v>
      </c>
      <c r="P274" s="27">
        <v>0</v>
      </c>
      <c r="Q274" s="27">
        <f t="shared" si="267"/>
        <v>11897</v>
      </c>
      <c r="R274" s="27">
        <f>R275</f>
        <v>2241</v>
      </c>
      <c r="S274" s="27">
        <f t="shared" ref="S274:V274" si="353">S275</f>
        <v>2308</v>
      </c>
      <c r="T274" s="27">
        <f t="shared" si="353"/>
        <v>2377</v>
      </c>
      <c r="U274" s="27">
        <f t="shared" si="353"/>
        <v>2449</v>
      </c>
      <c r="V274" s="27">
        <f t="shared" si="353"/>
        <v>2522</v>
      </c>
      <c r="W274" s="28">
        <v>0</v>
      </c>
    </row>
    <row r="275" spans="1:23" s="1" customFormat="1" ht="17.100000000000001" customHeight="1" x14ac:dyDescent="0.15">
      <c r="A275" s="30"/>
      <c r="B275" s="11"/>
      <c r="C275" s="11"/>
      <c r="D275" s="11"/>
      <c r="E275" s="70" t="s">
        <v>1334</v>
      </c>
      <c r="F275" s="70" t="s">
        <v>1434</v>
      </c>
      <c r="G275" s="65" t="s">
        <v>1360</v>
      </c>
      <c r="H275" s="65" t="s">
        <v>616</v>
      </c>
      <c r="I275" s="65" t="s">
        <v>617</v>
      </c>
      <c r="J275" s="65" t="s">
        <v>618</v>
      </c>
      <c r="K275" s="65" t="s">
        <v>619</v>
      </c>
      <c r="L275" s="65" t="s">
        <v>620</v>
      </c>
      <c r="M275" s="65" t="s">
        <v>621</v>
      </c>
      <c r="N275" s="25" t="s">
        <v>622</v>
      </c>
      <c r="O275" s="26">
        <f t="shared" si="258"/>
        <v>11897</v>
      </c>
      <c r="P275" s="27">
        <v>0</v>
      </c>
      <c r="Q275" s="27">
        <f t="shared" si="267"/>
        <v>11897</v>
      </c>
      <c r="R275" s="27">
        <f>R277+R278</f>
        <v>2241</v>
      </c>
      <c r="S275" s="27">
        <f t="shared" ref="S275:V275" si="354">S277+S278</f>
        <v>2308</v>
      </c>
      <c r="T275" s="27">
        <f t="shared" si="354"/>
        <v>2377</v>
      </c>
      <c r="U275" s="27">
        <f t="shared" si="354"/>
        <v>2449</v>
      </c>
      <c r="V275" s="27">
        <f t="shared" si="354"/>
        <v>2522</v>
      </c>
      <c r="W275" s="28">
        <v>0</v>
      </c>
    </row>
    <row r="276" spans="1:23" s="1" customFormat="1" ht="17.100000000000001" customHeight="1" x14ac:dyDescent="0.15">
      <c r="A276" s="30"/>
      <c r="B276" s="11"/>
      <c r="C276" s="11"/>
      <c r="D276" s="11"/>
      <c r="E276" s="71"/>
      <c r="F276" s="71"/>
      <c r="G276" s="66"/>
      <c r="H276" s="66"/>
      <c r="I276" s="66"/>
      <c r="J276" s="66"/>
      <c r="K276" s="66"/>
      <c r="L276" s="66"/>
      <c r="M276" s="66"/>
      <c r="N276" s="25" t="s">
        <v>623</v>
      </c>
      <c r="O276" s="26">
        <f t="shared" ref="O276:O339" si="355">P276+Q276</f>
        <v>11897</v>
      </c>
      <c r="P276" s="27">
        <v>0</v>
      </c>
      <c r="Q276" s="27">
        <f t="shared" si="267"/>
        <v>11897</v>
      </c>
      <c r="R276" s="27">
        <f t="shared" ref="R276" si="356">R275</f>
        <v>2241</v>
      </c>
      <c r="S276" s="27">
        <f t="shared" ref="S276" si="357">S275</f>
        <v>2308</v>
      </c>
      <c r="T276" s="27">
        <f t="shared" ref="T276" si="358">T275</f>
        <v>2377</v>
      </c>
      <c r="U276" s="27">
        <f t="shared" ref="U276" si="359">U275</f>
        <v>2449</v>
      </c>
      <c r="V276" s="27">
        <f t="shared" ref="V276" si="360">V275</f>
        <v>2522</v>
      </c>
      <c r="W276" s="28">
        <v>0</v>
      </c>
    </row>
    <row r="277" spans="1:23" s="1" customFormat="1" ht="17.100000000000001" customHeight="1" x14ac:dyDescent="0.15">
      <c r="A277" s="30"/>
      <c r="B277" s="11"/>
      <c r="C277" s="11"/>
      <c r="D277" s="11"/>
      <c r="E277" s="71"/>
      <c r="F277" s="71"/>
      <c r="G277" s="66"/>
      <c r="H277" s="66"/>
      <c r="I277" s="66"/>
      <c r="J277" s="66"/>
      <c r="K277" s="66"/>
      <c r="L277" s="66"/>
      <c r="M277" s="66"/>
      <c r="N277" s="25" t="s">
        <v>624</v>
      </c>
      <c r="O277" s="26">
        <f t="shared" si="355"/>
        <v>9518</v>
      </c>
      <c r="P277" s="27">
        <v>0</v>
      </c>
      <c r="Q277" s="27">
        <f t="shared" si="267"/>
        <v>9518</v>
      </c>
      <c r="R277" s="27">
        <v>1793</v>
      </c>
      <c r="S277" s="27">
        <v>1846</v>
      </c>
      <c r="T277" s="27">
        <v>1902</v>
      </c>
      <c r="U277" s="27">
        <v>1959</v>
      </c>
      <c r="V277" s="27">
        <v>2018</v>
      </c>
      <c r="W277" s="28">
        <v>0</v>
      </c>
    </row>
    <row r="278" spans="1:23" s="1" customFormat="1" ht="17.100000000000001" customHeight="1" x14ac:dyDescent="0.15">
      <c r="A278" s="30"/>
      <c r="B278" s="11"/>
      <c r="C278" s="11"/>
      <c r="D278" s="11"/>
      <c r="E278" s="72"/>
      <c r="F278" s="72"/>
      <c r="G278" s="67"/>
      <c r="H278" s="67"/>
      <c r="I278" s="67"/>
      <c r="J278" s="67"/>
      <c r="K278" s="67"/>
      <c r="L278" s="67"/>
      <c r="M278" s="67"/>
      <c r="N278" s="25" t="s">
        <v>625</v>
      </c>
      <c r="O278" s="26">
        <f t="shared" si="355"/>
        <v>2379</v>
      </c>
      <c r="P278" s="27">
        <v>0</v>
      </c>
      <c r="Q278" s="27">
        <f t="shared" si="267"/>
        <v>2379</v>
      </c>
      <c r="R278" s="27">
        <v>448</v>
      </c>
      <c r="S278" s="27">
        <v>462</v>
      </c>
      <c r="T278" s="27">
        <v>475</v>
      </c>
      <c r="U278" s="27">
        <v>490</v>
      </c>
      <c r="V278" s="27">
        <v>504</v>
      </c>
      <c r="W278" s="28">
        <v>0</v>
      </c>
    </row>
    <row r="279" spans="1:23" s="1" customFormat="1" ht="17.100000000000001" customHeight="1" x14ac:dyDescent="0.15">
      <c r="A279" s="30"/>
      <c r="B279" s="11"/>
      <c r="C279" s="11"/>
      <c r="D279" s="68" t="s">
        <v>626</v>
      </c>
      <c r="E279" s="69"/>
      <c r="F279" s="13"/>
      <c r="G279" s="13"/>
      <c r="H279" s="13"/>
      <c r="I279" s="13"/>
      <c r="J279" s="13"/>
      <c r="K279" s="13"/>
      <c r="L279" s="13"/>
      <c r="M279" s="13"/>
      <c r="N279" s="13"/>
      <c r="O279" s="26">
        <f t="shared" si="355"/>
        <v>9539</v>
      </c>
      <c r="P279" s="27">
        <v>0</v>
      </c>
      <c r="Q279" s="27">
        <f t="shared" si="267"/>
        <v>9539</v>
      </c>
      <c r="R279" s="27">
        <f>R280+R285</f>
        <v>1820</v>
      </c>
      <c r="S279" s="27">
        <f t="shared" ref="S279:V279" si="361">S280+S285</f>
        <v>1862</v>
      </c>
      <c r="T279" s="27">
        <f t="shared" si="361"/>
        <v>1906</v>
      </c>
      <c r="U279" s="27">
        <f t="shared" si="361"/>
        <v>1952</v>
      </c>
      <c r="V279" s="27">
        <f t="shared" si="361"/>
        <v>1999</v>
      </c>
      <c r="W279" s="28">
        <v>0</v>
      </c>
    </row>
    <row r="280" spans="1:23" s="1" customFormat="1" ht="15" customHeight="1" x14ac:dyDescent="0.15">
      <c r="A280" s="30"/>
      <c r="B280" s="11"/>
      <c r="C280" s="11"/>
      <c r="D280" s="11"/>
      <c r="E280" s="70" t="s">
        <v>627</v>
      </c>
      <c r="F280" s="70" t="s">
        <v>1435</v>
      </c>
      <c r="G280" s="65" t="s">
        <v>1360</v>
      </c>
      <c r="H280" s="65" t="s">
        <v>628</v>
      </c>
      <c r="I280" s="65" t="s">
        <v>629</v>
      </c>
      <c r="J280" s="65" t="s">
        <v>630</v>
      </c>
      <c r="K280" s="65" t="s">
        <v>631</v>
      </c>
      <c r="L280" s="65" t="s">
        <v>632</v>
      </c>
      <c r="M280" s="65" t="s">
        <v>633</v>
      </c>
      <c r="N280" s="25" t="s">
        <v>634</v>
      </c>
      <c r="O280" s="26">
        <f t="shared" si="355"/>
        <v>3069</v>
      </c>
      <c r="P280" s="27">
        <v>0</v>
      </c>
      <c r="Q280" s="27">
        <f t="shared" si="267"/>
        <v>3069</v>
      </c>
      <c r="R280" s="27">
        <f>R282+R283+R284</f>
        <v>601</v>
      </c>
      <c r="S280" s="27">
        <f t="shared" ref="S280:V280" si="362">S282+S283+S284</f>
        <v>608</v>
      </c>
      <c r="T280" s="27">
        <f t="shared" si="362"/>
        <v>613</v>
      </c>
      <c r="U280" s="27">
        <f t="shared" si="362"/>
        <v>620</v>
      </c>
      <c r="V280" s="27">
        <f t="shared" si="362"/>
        <v>627</v>
      </c>
      <c r="W280" s="28">
        <v>0</v>
      </c>
    </row>
    <row r="281" spans="1:23" s="1" customFormat="1" ht="15" customHeight="1" x14ac:dyDescent="0.15">
      <c r="A281" s="30"/>
      <c r="B281" s="11"/>
      <c r="C281" s="11"/>
      <c r="D281" s="11"/>
      <c r="E281" s="71"/>
      <c r="F281" s="71"/>
      <c r="G281" s="66"/>
      <c r="H281" s="66"/>
      <c r="I281" s="66"/>
      <c r="J281" s="66"/>
      <c r="K281" s="66"/>
      <c r="L281" s="66"/>
      <c r="M281" s="66"/>
      <c r="N281" s="25" t="s">
        <v>635</v>
      </c>
      <c r="O281" s="26">
        <f t="shared" si="355"/>
        <v>3069</v>
      </c>
      <c r="P281" s="27">
        <v>0</v>
      </c>
      <c r="Q281" s="27">
        <f t="shared" si="267"/>
        <v>3069</v>
      </c>
      <c r="R281" s="27">
        <f t="shared" ref="R281" si="363">R280</f>
        <v>601</v>
      </c>
      <c r="S281" s="27">
        <f t="shared" ref="S281" si="364">S280</f>
        <v>608</v>
      </c>
      <c r="T281" s="27">
        <f t="shared" ref="T281" si="365">T280</f>
        <v>613</v>
      </c>
      <c r="U281" s="27">
        <f t="shared" ref="U281" si="366">U280</f>
        <v>620</v>
      </c>
      <c r="V281" s="27">
        <f t="shared" ref="V281" si="367">V280</f>
        <v>627</v>
      </c>
      <c r="W281" s="28">
        <v>0</v>
      </c>
    </row>
    <row r="282" spans="1:23" s="1" customFormat="1" ht="15" customHeight="1" x14ac:dyDescent="0.15">
      <c r="A282" s="30"/>
      <c r="B282" s="11"/>
      <c r="C282" s="11"/>
      <c r="D282" s="11"/>
      <c r="E282" s="71"/>
      <c r="F282" s="71"/>
      <c r="G282" s="66"/>
      <c r="H282" s="66"/>
      <c r="I282" s="66"/>
      <c r="J282" s="66"/>
      <c r="K282" s="66"/>
      <c r="L282" s="66"/>
      <c r="M282" s="66"/>
      <c r="N282" s="25" t="s">
        <v>636</v>
      </c>
      <c r="O282" s="26">
        <f t="shared" si="355"/>
        <v>1535</v>
      </c>
      <c r="P282" s="27">
        <v>0</v>
      </c>
      <c r="Q282" s="27">
        <f t="shared" si="267"/>
        <v>1535</v>
      </c>
      <c r="R282" s="27">
        <v>301</v>
      </c>
      <c r="S282" s="27">
        <v>304</v>
      </c>
      <c r="T282" s="27">
        <v>307</v>
      </c>
      <c r="U282" s="27">
        <v>310</v>
      </c>
      <c r="V282" s="27">
        <v>313</v>
      </c>
      <c r="W282" s="28">
        <v>0</v>
      </c>
    </row>
    <row r="283" spans="1:23" s="1" customFormat="1" ht="15" customHeight="1" x14ac:dyDescent="0.15">
      <c r="A283" s="30"/>
      <c r="B283" s="11"/>
      <c r="C283" s="11"/>
      <c r="D283" s="11"/>
      <c r="E283" s="71"/>
      <c r="F283" s="71"/>
      <c r="G283" s="66"/>
      <c r="H283" s="66"/>
      <c r="I283" s="66"/>
      <c r="J283" s="66"/>
      <c r="K283" s="66"/>
      <c r="L283" s="66"/>
      <c r="M283" s="66"/>
      <c r="N283" s="25" t="s">
        <v>637</v>
      </c>
      <c r="O283" s="26">
        <f t="shared" si="355"/>
        <v>767</v>
      </c>
      <c r="P283" s="27">
        <v>0</v>
      </c>
      <c r="Q283" s="27">
        <f t="shared" si="267"/>
        <v>767</v>
      </c>
      <c r="R283" s="27">
        <v>150</v>
      </c>
      <c r="S283" s="27">
        <v>152</v>
      </c>
      <c r="T283" s="27">
        <v>153</v>
      </c>
      <c r="U283" s="27">
        <v>155</v>
      </c>
      <c r="V283" s="27">
        <v>157</v>
      </c>
      <c r="W283" s="28">
        <v>0</v>
      </c>
    </row>
    <row r="284" spans="1:23" s="1" customFormat="1" ht="15" customHeight="1" x14ac:dyDescent="0.15">
      <c r="A284" s="30"/>
      <c r="B284" s="11"/>
      <c r="C284" s="11"/>
      <c r="D284" s="11"/>
      <c r="E284" s="72"/>
      <c r="F284" s="72"/>
      <c r="G284" s="67"/>
      <c r="H284" s="67"/>
      <c r="I284" s="67"/>
      <c r="J284" s="67"/>
      <c r="K284" s="67"/>
      <c r="L284" s="67"/>
      <c r="M284" s="67"/>
      <c r="N284" s="25" t="s">
        <v>638</v>
      </c>
      <c r="O284" s="26">
        <f t="shared" si="355"/>
        <v>767</v>
      </c>
      <c r="P284" s="27">
        <v>0</v>
      </c>
      <c r="Q284" s="27">
        <f t="shared" ref="Q284:Q347" si="368">SUM(R284:V284)</f>
        <v>767</v>
      </c>
      <c r="R284" s="27">
        <v>150</v>
      </c>
      <c r="S284" s="27">
        <v>152</v>
      </c>
      <c r="T284" s="27">
        <v>153</v>
      </c>
      <c r="U284" s="27">
        <v>155</v>
      </c>
      <c r="V284" s="27">
        <v>157</v>
      </c>
      <c r="W284" s="28">
        <v>0</v>
      </c>
    </row>
    <row r="285" spans="1:23" s="1" customFormat="1" ht="15" customHeight="1" x14ac:dyDescent="0.15">
      <c r="A285" s="30"/>
      <c r="B285" s="11"/>
      <c r="C285" s="11"/>
      <c r="D285" s="11"/>
      <c r="E285" s="70" t="s">
        <v>639</v>
      </c>
      <c r="F285" s="70" t="s">
        <v>1436</v>
      </c>
      <c r="G285" s="65" t="s">
        <v>1360</v>
      </c>
      <c r="H285" s="65" t="s">
        <v>640</v>
      </c>
      <c r="I285" s="65" t="s">
        <v>641</v>
      </c>
      <c r="J285" s="65" t="s">
        <v>642</v>
      </c>
      <c r="K285" s="65" t="s">
        <v>643</v>
      </c>
      <c r="L285" s="65" t="s">
        <v>644</v>
      </c>
      <c r="M285" s="65" t="s">
        <v>645</v>
      </c>
      <c r="N285" s="25" t="s">
        <v>646</v>
      </c>
      <c r="O285" s="26">
        <f t="shared" si="355"/>
        <v>6470</v>
      </c>
      <c r="P285" s="27">
        <v>0</v>
      </c>
      <c r="Q285" s="27">
        <f t="shared" si="368"/>
        <v>6470</v>
      </c>
      <c r="R285" s="27">
        <f>R287+R288+R289</f>
        <v>1219</v>
      </c>
      <c r="S285" s="27">
        <f t="shared" ref="S285:V285" si="369">S287+S288+S289</f>
        <v>1254</v>
      </c>
      <c r="T285" s="27">
        <f t="shared" si="369"/>
        <v>1293</v>
      </c>
      <c r="U285" s="27">
        <f t="shared" si="369"/>
        <v>1332</v>
      </c>
      <c r="V285" s="27">
        <f t="shared" si="369"/>
        <v>1372</v>
      </c>
      <c r="W285" s="28">
        <v>0</v>
      </c>
    </row>
    <row r="286" spans="1:23" s="1" customFormat="1" ht="15" customHeight="1" x14ac:dyDescent="0.15">
      <c r="A286" s="30"/>
      <c r="B286" s="11"/>
      <c r="C286" s="11"/>
      <c r="D286" s="11"/>
      <c r="E286" s="71"/>
      <c r="F286" s="71"/>
      <c r="G286" s="66"/>
      <c r="H286" s="66"/>
      <c r="I286" s="66"/>
      <c r="J286" s="66"/>
      <c r="K286" s="66"/>
      <c r="L286" s="66"/>
      <c r="M286" s="66"/>
      <c r="N286" s="25" t="s">
        <v>647</v>
      </c>
      <c r="O286" s="26">
        <f t="shared" si="355"/>
        <v>6470</v>
      </c>
      <c r="P286" s="27">
        <v>0</v>
      </c>
      <c r="Q286" s="27">
        <f t="shared" si="368"/>
        <v>6470</v>
      </c>
      <c r="R286" s="27">
        <f t="shared" ref="R286" si="370">R285</f>
        <v>1219</v>
      </c>
      <c r="S286" s="27">
        <f t="shared" ref="S286" si="371">S285</f>
        <v>1254</v>
      </c>
      <c r="T286" s="27">
        <f t="shared" ref="T286" si="372">T285</f>
        <v>1293</v>
      </c>
      <c r="U286" s="27">
        <f t="shared" ref="U286" si="373">U285</f>
        <v>1332</v>
      </c>
      <c r="V286" s="27">
        <f t="shared" ref="V286" si="374">V285</f>
        <v>1372</v>
      </c>
      <c r="W286" s="28">
        <v>0</v>
      </c>
    </row>
    <row r="287" spans="1:23" s="1" customFormat="1" ht="15" customHeight="1" x14ac:dyDescent="0.15">
      <c r="A287" s="30"/>
      <c r="B287" s="11"/>
      <c r="C287" s="11"/>
      <c r="D287" s="11"/>
      <c r="E287" s="71"/>
      <c r="F287" s="71"/>
      <c r="G287" s="66"/>
      <c r="H287" s="66"/>
      <c r="I287" s="66"/>
      <c r="J287" s="66"/>
      <c r="K287" s="66"/>
      <c r="L287" s="66"/>
      <c r="M287" s="66"/>
      <c r="N287" s="25" t="s">
        <v>648</v>
      </c>
      <c r="O287" s="26">
        <f t="shared" si="355"/>
        <v>4528</v>
      </c>
      <c r="P287" s="27">
        <v>0</v>
      </c>
      <c r="Q287" s="27">
        <f t="shared" si="368"/>
        <v>4528</v>
      </c>
      <c r="R287" s="27">
        <v>853</v>
      </c>
      <c r="S287" s="27">
        <v>878</v>
      </c>
      <c r="T287" s="27">
        <v>905</v>
      </c>
      <c r="U287" s="27">
        <v>932</v>
      </c>
      <c r="V287" s="27">
        <v>960</v>
      </c>
      <c r="W287" s="28">
        <v>0</v>
      </c>
    </row>
    <row r="288" spans="1:23" s="1" customFormat="1" ht="15" customHeight="1" x14ac:dyDescent="0.15">
      <c r="A288" s="30"/>
      <c r="B288" s="11"/>
      <c r="C288" s="11"/>
      <c r="D288" s="11"/>
      <c r="E288" s="71"/>
      <c r="F288" s="71"/>
      <c r="G288" s="66"/>
      <c r="H288" s="66"/>
      <c r="I288" s="66"/>
      <c r="J288" s="66"/>
      <c r="K288" s="66"/>
      <c r="L288" s="66"/>
      <c r="M288" s="66"/>
      <c r="N288" s="25" t="s">
        <v>649</v>
      </c>
      <c r="O288" s="26">
        <f t="shared" si="355"/>
        <v>971</v>
      </c>
      <c r="P288" s="27">
        <v>0</v>
      </c>
      <c r="Q288" s="27">
        <f t="shared" si="368"/>
        <v>971</v>
      </c>
      <c r="R288" s="27">
        <v>183</v>
      </c>
      <c r="S288" s="27">
        <v>188</v>
      </c>
      <c r="T288" s="27">
        <v>194</v>
      </c>
      <c r="U288" s="27">
        <v>200</v>
      </c>
      <c r="V288" s="27">
        <v>206</v>
      </c>
      <c r="W288" s="28">
        <v>0</v>
      </c>
    </row>
    <row r="289" spans="1:23" s="1" customFormat="1" ht="15" customHeight="1" x14ac:dyDescent="0.15">
      <c r="A289" s="30"/>
      <c r="B289" s="11"/>
      <c r="C289" s="11"/>
      <c r="D289" s="11"/>
      <c r="E289" s="71"/>
      <c r="F289" s="71"/>
      <c r="G289" s="66"/>
      <c r="H289" s="66"/>
      <c r="I289" s="66"/>
      <c r="J289" s="66"/>
      <c r="K289" s="66"/>
      <c r="L289" s="66"/>
      <c r="M289" s="66"/>
      <c r="N289" s="31" t="s">
        <v>650</v>
      </c>
      <c r="O289" s="26">
        <f t="shared" si="355"/>
        <v>971</v>
      </c>
      <c r="P289" s="27">
        <v>0</v>
      </c>
      <c r="Q289" s="27">
        <f t="shared" si="368"/>
        <v>971</v>
      </c>
      <c r="R289" s="27">
        <v>183</v>
      </c>
      <c r="S289" s="27">
        <v>188</v>
      </c>
      <c r="T289" s="27">
        <v>194</v>
      </c>
      <c r="U289" s="27">
        <v>200</v>
      </c>
      <c r="V289" s="27">
        <v>206</v>
      </c>
      <c r="W289" s="28">
        <v>0</v>
      </c>
    </row>
    <row r="290" spans="1:23" s="1" customFormat="1" ht="17.100000000000001" customHeight="1" x14ac:dyDescent="0.15">
      <c r="A290" s="30"/>
      <c r="B290" s="15"/>
      <c r="C290" s="76" t="s">
        <v>651</v>
      </c>
      <c r="D290" s="76"/>
      <c r="E290" s="76"/>
      <c r="F290" s="3"/>
      <c r="G290" s="3"/>
      <c r="H290" s="3"/>
      <c r="I290" s="3"/>
      <c r="J290" s="3"/>
      <c r="K290" s="3"/>
      <c r="L290" s="3"/>
      <c r="M290" s="3"/>
      <c r="N290" s="3"/>
      <c r="O290" s="32">
        <f t="shared" si="355"/>
        <v>87997</v>
      </c>
      <c r="P290" s="27">
        <v>4800</v>
      </c>
      <c r="Q290" s="27">
        <f t="shared" si="368"/>
        <v>83197</v>
      </c>
      <c r="R290" s="27">
        <f>R291</f>
        <v>16107</v>
      </c>
      <c r="S290" s="27">
        <f t="shared" ref="S290:V290" si="375">S291</f>
        <v>16184</v>
      </c>
      <c r="T290" s="27">
        <f t="shared" si="375"/>
        <v>16568</v>
      </c>
      <c r="U290" s="27">
        <f t="shared" si="375"/>
        <v>16966</v>
      </c>
      <c r="V290" s="27">
        <f t="shared" si="375"/>
        <v>17372</v>
      </c>
      <c r="W290" s="28">
        <v>0</v>
      </c>
    </row>
    <row r="291" spans="1:23" s="1" customFormat="1" ht="17.100000000000001" customHeight="1" x14ac:dyDescent="0.15">
      <c r="A291" s="30"/>
      <c r="B291" s="15"/>
      <c r="C291" s="40"/>
      <c r="D291" s="77" t="s">
        <v>652</v>
      </c>
      <c r="E291" s="78"/>
      <c r="F291" s="3"/>
      <c r="G291" s="3"/>
      <c r="H291" s="3"/>
      <c r="I291" s="3"/>
      <c r="J291" s="3"/>
      <c r="K291" s="3"/>
      <c r="L291" s="3"/>
      <c r="M291" s="3"/>
      <c r="N291" s="3"/>
      <c r="O291" s="32">
        <f t="shared" si="355"/>
        <v>87997</v>
      </c>
      <c r="P291" s="27">
        <v>4800</v>
      </c>
      <c r="Q291" s="27">
        <f t="shared" si="368"/>
        <v>83197</v>
      </c>
      <c r="R291" s="27">
        <f>R292+R297+R300+R305+R310+R315+R320</f>
        <v>16107</v>
      </c>
      <c r="S291" s="27">
        <f t="shared" ref="S291:V291" si="376">S292+S297+S300+S305+S310+S315+S320</f>
        <v>16184</v>
      </c>
      <c r="T291" s="27">
        <f t="shared" si="376"/>
        <v>16568</v>
      </c>
      <c r="U291" s="27">
        <f t="shared" si="376"/>
        <v>16966</v>
      </c>
      <c r="V291" s="27">
        <f t="shared" si="376"/>
        <v>17372</v>
      </c>
      <c r="W291" s="28">
        <v>0</v>
      </c>
    </row>
    <row r="292" spans="1:23" s="1" customFormat="1" ht="15" customHeight="1" x14ac:dyDescent="0.15">
      <c r="A292" s="30"/>
      <c r="B292" s="11"/>
      <c r="C292" s="11"/>
      <c r="D292" s="11"/>
      <c r="E292" s="71" t="s">
        <v>653</v>
      </c>
      <c r="F292" s="71" t="s">
        <v>1437</v>
      </c>
      <c r="G292" s="66" t="s">
        <v>1316</v>
      </c>
      <c r="H292" s="66" t="s">
        <v>654</v>
      </c>
      <c r="I292" s="66" t="s">
        <v>655</v>
      </c>
      <c r="J292" s="66" t="s">
        <v>656</v>
      </c>
      <c r="K292" s="66" t="s">
        <v>657</v>
      </c>
      <c r="L292" s="66" t="s">
        <v>658</v>
      </c>
      <c r="M292" s="66" t="s">
        <v>659</v>
      </c>
      <c r="N292" s="33" t="s">
        <v>660</v>
      </c>
      <c r="O292" s="26">
        <f t="shared" si="355"/>
        <v>23710</v>
      </c>
      <c r="P292" s="27">
        <v>0</v>
      </c>
      <c r="Q292" s="27">
        <f t="shared" si="368"/>
        <v>23710</v>
      </c>
      <c r="R292" s="27">
        <f>R294+R295+R296</f>
        <v>4466</v>
      </c>
      <c r="S292" s="27">
        <f t="shared" ref="S292:V292" si="377">S294+S295+S296</f>
        <v>4600</v>
      </c>
      <c r="T292" s="27">
        <f t="shared" si="377"/>
        <v>4737</v>
      </c>
      <c r="U292" s="27">
        <f t="shared" si="377"/>
        <v>4880</v>
      </c>
      <c r="V292" s="27">
        <f t="shared" si="377"/>
        <v>5027</v>
      </c>
      <c r="W292" s="28">
        <v>0</v>
      </c>
    </row>
    <row r="293" spans="1:23" s="1" customFormat="1" ht="15" customHeight="1" x14ac:dyDescent="0.15">
      <c r="A293" s="30"/>
      <c r="B293" s="11"/>
      <c r="C293" s="11"/>
      <c r="D293" s="11"/>
      <c r="E293" s="71"/>
      <c r="F293" s="71"/>
      <c r="G293" s="66"/>
      <c r="H293" s="66"/>
      <c r="I293" s="66"/>
      <c r="J293" s="66"/>
      <c r="K293" s="66"/>
      <c r="L293" s="66"/>
      <c r="M293" s="66"/>
      <c r="N293" s="25" t="s">
        <v>661</v>
      </c>
      <c r="O293" s="26">
        <f t="shared" si="355"/>
        <v>23710</v>
      </c>
      <c r="P293" s="27">
        <v>0</v>
      </c>
      <c r="Q293" s="27">
        <f t="shared" si="368"/>
        <v>23710</v>
      </c>
      <c r="R293" s="27">
        <f t="shared" ref="R293" si="378">R292</f>
        <v>4466</v>
      </c>
      <c r="S293" s="27">
        <f t="shared" ref="S293" si="379">S292</f>
        <v>4600</v>
      </c>
      <c r="T293" s="27">
        <f t="shared" ref="T293" si="380">T292</f>
        <v>4737</v>
      </c>
      <c r="U293" s="27">
        <f t="shared" ref="U293" si="381">U292</f>
        <v>4880</v>
      </c>
      <c r="V293" s="27">
        <f t="shared" ref="V293" si="382">V292</f>
        <v>5027</v>
      </c>
      <c r="W293" s="28">
        <v>0</v>
      </c>
    </row>
    <row r="294" spans="1:23" s="1" customFormat="1" ht="15" customHeight="1" x14ac:dyDescent="0.15">
      <c r="A294" s="30"/>
      <c r="B294" s="11"/>
      <c r="C294" s="11"/>
      <c r="D294" s="11"/>
      <c r="E294" s="71"/>
      <c r="F294" s="71"/>
      <c r="G294" s="66"/>
      <c r="H294" s="66"/>
      <c r="I294" s="66"/>
      <c r="J294" s="66"/>
      <c r="K294" s="66"/>
      <c r="L294" s="66"/>
      <c r="M294" s="66"/>
      <c r="N294" s="25" t="s">
        <v>662</v>
      </c>
      <c r="O294" s="26">
        <f t="shared" si="355"/>
        <v>17782</v>
      </c>
      <c r="P294" s="27">
        <v>0</v>
      </c>
      <c r="Q294" s="27">
        <f t="shared" si="368"/>
        <v>17782</v>
      </c>
      <c r="R294" s="27">
        <v>3349</v>
      </c>
      <c r="S294" s="27">
        <v>3450</v>
      </c>
      <c r="T294" s="27">
        <v>3553</v>
      </c>
      <c r="U294" s="27">
        <v>3660</v>
      </c>
      <c r="V294" s="27">
        <v>3770</v>
      </c>
      <c r="W294" s="28">
        <v>0</v>
      </c>
    </row>
    <row r="295" spans="1:23" s="1" customFormat="1" ht="15" customHeight="1" x14ac:dyDescent="0.15">
      <c r="A295" s="30"/>
      <c r="B295" s="11"/>
      <c r="C295" s="11"/>
      <c r="D295" s="11"/>
      <c r="E295" s="71"/>
      <c r="F295" s="71"/>
      <c r="G295" s="66"/>
      <c r="H295" s="66"/>
      <c r="I295" s="66"/>
      <c r="J295" s="66"/>
      <c r="K295" s="66"/>
      <c r="L295" s="66"/>
      <c r="M295" s="66"/>
      <c r="N295" s="25" t="s">
        <v>663</v>
      </c>
      <c r="O295" s="26">
        <f t="shared" si="355"/>
        <v>4150</v>
      </c>
      <c r="P295" s="27">
        <v>0</v>
      </c>
      <c r="Q295" s="27">
        <f t="shared" si="368"/>
        <v>4150</v>
      </c>
      <c r="R295" s="27">
        <v>782</v>
      </c>
      <c r="S295" s="27">
        <v>805</v>
      </c>
      <c r="T295" s="27">
        <v>829</v>
      </c>
      <c r="U295" s="27">
        <v>854</v>
      </c>
      <c r="V295" s="27">
        <v>880</v>
      </c>
      <c r="W295" s="28">
        <v>0</v>
      </c>
    </row>
    <row r="296" spans="1:23" s="1" customFormat="1" ht="15" customHeight="1" x14ac:dyDescent="0.15">
      <c r="A296" s="30"/>
      <c r="B296" s="11"/>
      <c r="C296" s="11"/>
      <c r="D296" s="11"/>
      <c r="E296" s="72"/>
      <c r="F296" s="72"/>
      <c r="G296" s="67"/>
      <c r="H296" s="67"/>
      <c r="I296" s="67"/>
      <c r="J296" s="67"/>
      <c r="K296" s="67"/>
      <c r="L296" s="67"/>
      <c r="M296" s="67"/>
      <c r="N296" s="25" t="s">
        <v>664</v>
      </c>
      <c r="O296" s="26">
        <f t="shared" si="355"/>
        <v>1778</v>
      </c>
      <c r="P296" s="27">
        <v>0</v>
      </c>
      <c r="Q296" s="27">
        <f t="shared" si="368"/>
        <v>1778</v>
      </c>
      <c r="R296" s="27">
        <v>335</v>
      </c>
      <c r="S296" s="27">
        <v>345</v>
      </c>
      <c r="T296" s="27">
        <v>355</v>
      </c>
      <c r="U296" s="27">
        <v>366</v>
      </c>
      <c r="V296" s="27">
        <v>377</v>
      </c>
      <c r="W296" s="28">
        <v>0</v>
      </c>
    </row>
    <row r="297" spans="1:23" s="1" customFormat="1" ht="15" customHeight="1" x14ac:dyDescent="0.15">
      <c r="A297" s="30"/>
      <c r="B297" s="11"/>
      <c r="C297" s="11"/>
      <c r="D297" s="11"/>
      <c r="E297" s="70" t="s">
        <v>1395</v>
      </c>
      <c r="F297" s="70" t="s">
        <v>1438</v>
      </c>
      <c r="G297" s="10"/>
      <c r="H297" s="65" t="s">
        <v>665</v>
      </c>
      <c r="I297" s="65" t="s">
        <v>666</v>
      </c>
      <c r="J297" s="65" t="s">
        <v>667</v>
      </c>
      <c r="K297" s="65" t="s">
        <v>668</v>
      </c>
      <c r="L297" s="65" t="s">
        <v>669</v>
      </c>
      <c r="M297" s="65" t="s">
        <v>670</v>
      </c>
      <c r="N297" s="25" t="s">
        <v>671</v>
      </c>
      <c r="O297" s="26">
        <f t="shared" si="355"/>
        <v>9230</v>
      </c>
      <c r="P297" s="27">
        <v>0</v>
      </c>
      <c r="Q297" s="27">
        <f t="shared" si="368"/>
        <v>9230</v>
      </c>
      <c r="R297" s="27">
        <f>R299</f>
        <v>1774</v>
      </c>
      <c r="S297" s="27">
        <f t="shared" ref="S297:V297" si="383">S299</f>
        <v>1809</v>
      </c>
      <c r="T297" s="27">
        <f t="shared" si="383"/>
        <v>1845</v>
      </c>
      <c r="U297" s="27">
        <f t="shared" si="383"/>
        <v>1882</v>
      </c>
      <c r="V297" s="27">
        <f t="shared" si="383"/>
        <v>1920</v>
      </c>
      <c r="W297" s="28">
        <v>0</v>
      </c>
    </row>
    <row r="298" spans="1:23" s="1" customFormat="1" ht="15" customHeight="1" x14ac:dyDescent="0.15">
      <c r="A298" s="30"/>
      <c r="B298" s="11"/>
      <c r="C298" s="11"/>
      <c r="D298" s="11"/>
      <c r="E298" s="71"/>
      <c r="F298" s="71"/>
      <c r="G298" s="11"/>
      <c r="H298" s="66"/>
      <c r="I298" s="66"/>
      <c r="J298" s="66"/>
      <c r="K298" s="66"/>
      <c r="L298" s="66"/>
      <c r="M298" s="66"/>
      <c r="N298" s="25" t="s">
        <v>672</v>
      </c>
      <c r="O298" s="26">
        <f t="shared" si="355"/>
        <v>9230</v>
      </c>
      <c r="P298" s="27">
        <v>0</v>
      </c>
      <c r="Q298" s="27">
        <f t="shared" si="368"/>
        <v>9230</v>
      </c>
      <c r="R298" s="27">
        <f t="shared" ref="R298" si="384">R297</f>
        <v>1774</v>
      </c>
      <c r="S298" s="27">
        <f t="shared" ref="S298" si="385">S297</f>
        <v>1809</v>
      </c>
      <c r="T298" s="27">
        <f t="shared" ref="T298" si="386">T297</f>
        <v>1845</v>
      </c>
      <c r="U298" s="27">
        <f t="shared" ref="U298" si="387">U297</f>
        <v>1882</v>
      </c>
      <c r="V298" s="27">
        <f t="shared" ref="V298" si="388">V297</f>
        <v>1920</v>
      </c>
      <c r="W298" s="28">
        <v>0</v>
      </c>
    </row>
    <row r="299" spans="1:23" s="1" customFormat="1" ht="15" customHeight="1" x14ac:dyDescent="0.15">
      <c r="A299" s="30"/>
      <c r="B299" s="11"/>
      <c r="C299" s="11"/>
      <c r="D299" s="11"/>
      <c r="E299" s="72"/>
      <c r="F299" s="72"/>
      <c r="G299" s="12"/>
      <c r="H299" s="67"/>
      <c r="I299" s="67"/>
      <c r="J299" s="67"/>
      <c r="K299" s="67"/>
      <c r="L299" s="67"/>
      <c r="M299" s="67"/>
      <c r="N299" s="25" t="s">
        <v>673</v>
      </c>
      <c r="O299" s="26">
        <f t="shared" si="355"/>
        <v>9230</v>
      </c>
      <c r="P299" s="27">
        <v>0</v>
      </c>
      <c r="Q299" s="27">
        <f t="shared" si="368"/>
        <v>9230</v>
      </c>
      <c r="R299" s="27">
        <v>1774</v>
      </c>
      <c r="S299" s="27">
        <v>1809</v>
      </c>
      <c r="T299" s="27">
        <v>1845</v>
      </c>
      <c r="U299" s="27">
        <v>1882</v>
      </c>
      <c r="V299" s="27">
        <v>1920</v>
      </c>
      <c r="W299" s="28">
        <v>0</v>
      </c>
    </row>
    <row r="300" spans="1:23" s="1" customFormat="1" ht="15" customHeight="1" x14ac:dyDescent="0.15">
      <c r="A300" s="30"/>
      <c r="B300" s="11"/>
      <c r="C300" s="11"/>
      <c r="D300" s="11"/>
      <c r="E300" s="70" t="s">
        <v>674</v>
      </c>
      <c r="F300" s="70" t="s">
        <v>1439</v>
      </c>
      <c r="G300" s="65" t="s">
        <v>1316</v>
      </c>
      <c r="H300" s="65" t="s">
        <v>675</v>
      </c>
      <c r="I300" s="65" t="s">
        <v>676</v>
      </c>
      <c r="J300" s="65" t="s">
        <v>677</v>
      </c>
      <c r="K300" s="65" t="s">
        <v>678</v>
      </c>
      <c r="L300" s="65" t="s">
        <v>679</v>
      </c>
      <c r="M300" s="65" t="s">
        <v>680</v>
      </c>
      <c r="N300" s="25" t="s">
        <v>681</v>
      </c>
      <c r="O300" s="26">
        <f t="shared" si="355"/>
        <v>23759</v>
      </c>
      <c r="P300" s="27">
        <v>0</v>
      </c>
      <c r="Q300" s="27">
        <f t="shared" si="368"/>
        <v>23759</v>
      </c>
      <c r="R300" s="27">
        <f>R302+R303+R304</f>
        <v>4520</v>
      </c>
      <c r="S300" s="27">
        <f t="shared" ref="S300:V300" si="389">S302+S303+S304</f>
        <v>4633</v>
      </c>
      <c r="T300" s="27">
        <f t="shared" si="389"/>
        <v>4749</v>
      </c>
      <c r="U300" s="27">
        <f t="shared" si="389"/>
        <v>4868</v>
      </c>
      <c r="V300" s="27">
        <f t="shared" si="389"/>
        <v>4989</v>
      </c>
      <c r="W300" s="28">
        <v>0</v>
      </c>
    </row>
    <row r="301" spans="1:23" s="1" customFormat="1" ht="15" customHeight="1" x14ac:dyDescent="0.15">
      <c r="A301" s="30"/>
      <c r="B301" s="11"/>
      <c r="C301" s="11"/>
      <c r="D301" s="11"/>
      <c r="E301" s="71"/>
      <c r="F301" s="71"/>
      <c r="G301" s="66"/>
      <c r="H301" s="66"/>
      <c r="I301" s="66"/>
      <c r="J301" s="66"/>
      <c r="K301" s="66"/>
      <c r="L301" s="66"/>
      <c r="M301" s="66"/>
      <c r="N301" s="25" t="s">
        <v>682</v>
      </c>
      <c r="O301" s="26">
        <f t="shared" si="355"/>
        <v>23759</v>
      </c>
      <c r="P301" s="27">
        <v>0</v>
      </c>
      <c r="Q301" s="27">
        <f t="shared" si="368"/>
        <v>23759</v>
      </c>
      <c r="R301" s="27">
        <f t="shared" ref="R301" si="390">R300</f>
        <v>4520</v>
      </c>
      <c r="S301" s="27">
        <f t="shared" ref="S301" si="391">S300</f>
        <v>4633</v>
      </c>
      <c r="T301" s="27">
        <f t="shared" ref="T301" si="392">T300</f>
        <v>4749</v>
      </c>
      <c r="U301" s="27">
        <f t="shared" ref="U301" si="393">U300</f>
        <v>4868</v>
      </c>
      <c r="V301" s="27">
        <f t="shared" ref="V301" si="394">V300</f>
        <v>4989</v>
      </c>
      <c r="W301" s="28">
        <v>0</v>
      </c>
    </row>
    <row r="302" spans="1:23" s="1" customFormat="1" ht="15" customHeight="1" x14ac:dyDescent="0.15">
      <c r="A302" s="30"/>
      <c r="B302" s="11"/>
      <c r="C302" s="11"/>
      <c r="D302" s="11"/>
      <c r="E302" s="71"/>
      <c r="F302" s="71"/>
      <c r="G302" s="66"/>
      <c r="H302" s="66"/>
      <c r="I302" s="66"/>
      <c r="J302" s="66"/>
      <c r="K302" s="66"/>
      <c r="L302" s="66"/>
      <c r="M302" s="66"/>
      <c r="N302" s="25" t="s">
        <v>683</v>
      </c>
      <c r="O302" s="26">
        <f t="shared" si="355"/>
        <v>17820</v>
      </c>
      <c r="P302" s="27">
        <v>0</v>
      </c>
      <c r="Q302" s="27">
        <f t="shared" si="368"/>
        <v>17820</v>
      </c>
      <c r="R302" s="27">
        <v>3390</v>
      </c>
      <c r="S302" s="27">
        <v>3475</v>
      </c>
      <c r="T302" s="27">
        <v>3562</v>
      </c>
      <c r="U302" s="27">
        <v>3651</v>
      </c>
      <c r="V302" s="27">
        <v>3742</v>
      </c>
      <c r="W302" s="28">
        <v>0</v>
      </c>
    </row>
    <row r="303" spans="1:23" s="1" customFormat="1" ht="15" customHeight="1" x14ac:dyDescent="0.15">
      <c r="A303" s="30"/>
      <c r="B303" s="11"/>
      <c r="C303" s="11"/>
      <c r="D303" s="11"/>
      <c r="E303" s="71"/>
      <c r="F303" s="71"/>
      <c r="G303" s="66"/>
      <c r="H303" s="66"/>
      <c r="I303" s="66"/>
      <c r="J303" s="66"/>
      <c r="K303" s="66"/>
      <c r="L303" s="66"/>
      <c r="M303" s="66"/>
      <c r="N303" s="25" t="s">
        <v>684</v>
      </c>
      <c r="O303" s="26">
        <f t="shared" si="355"/>
        <v>4158</v>
      </c>
      <c r="P303" s="27">
        <v>0</v>
      </c>
      <c r="Q303" s="27">
        <f t="shared" si="368"/>
        <v>4158</v>
      </c>
      <c r="R303" s="27">
        <v>791</v>
      </c>
      <c r="S303" s="27">
        <v>811</v>
      </c>
      <c r="T303" s="27">
        <v>831</v>
      </c>
      <c r="U303" s="27">
        <v>852</v>
      </c>
      <c r="V303" s="27">
        <v>873</v>
      </c>
      <c r="W303" s="28">
        <v>0</v>
      </c>
    </row>
    <row r="304" spans="1:23" s="1" customFormat="1" ht="15" customHeight="1" x14ac:dyDescent="0.15">
      <c r="A304" s="30"/>
      <c r="B304" s="11"/>
      <c r="C304" s="11"/>
      <c r="D304" s="11"/>
      <c r="E304" s="72"/>
      <c r="F304" s="72"/>
      <c r="G304" s="67"/>
      <c r="H304" s="67"/>
      <c r="I304" s="67"/>
      <c r="J304" s="67"/>
      <c r="K304" s="67"/>
      <c r="L304" s="67"/>
      <c r="M304" s="67"/>
      <c r="N304" s="25" t="s">
        <v>685</v>
      </c>
      <c r="O304" s="26">
        <f t="shared" si="355"/>
        <v>1781</v>
      </c>
      <c r="P304" s="27">
        <v>0</v>
      </c>
      <c r="Q304" s="27">
        <f t="shared" si="368"/>
        <v>1781</v>
      </c>
      <c r="R304" s="27">
        <v>339</v>
      </c>
      <c r="S304" s="27">
        <v>347</v>
      </c>
      <c r="T304" s="27">
        <v>356</v>
      </c>
      <c r="U304" s="27">
        <v>365</v>
      </c>
      <c r="V304" s="27">
        <v>374</v>
      </c>
      <c r="W304" s="28">
        <v>0</v>
      </c>
    </row>
    <row r="305" spans="1:23" s="1" customFormat="1" ht="15" customHeight="1" x14ac:dyDescent="0.15">
      <c r="A305" s="30"/>
      <c r="B305" s="11"/>
      <c r="C305" s="11"/>
      <c r="D305" s="11"/>
      <c r="E305" s="70" t="s">
        <v>686</v>
      </c>
      <c r="F305" s="70" t="s">
        <v>1381</v>
      </c>
      <c r="G305" s="65" t="s">
        <v>1316</v>
      </c>
      <c r="H305" s="65" t="s">
        <v>687</v>
      </c>
      <c r="I305" s="65" t="s">
        <v>688</v>
      </c>
      <c r="J305" s="65" t="s">
        <v>689</v>
      </c>
      <c r="K305" s="65" t="s">
        <v>690</v>
      </c>
      <c r="L305" s="65" t="s">
        <v>691</v>
      </c>
      <c r="M305" s="65" t="s">
        <v>692</v>
      </c>
      <c r="N305" s="25" t="s">
        <v>693</v>
      </c>
      <c r="O305" s="26">
        <f t="shared" si="355"/>
        <v>20019</v>
      </c>
      <c r="P305" s="27">
        <v>0</v>
      </c>
      <c r="Q305" s="27">
        <f t="shared" si="368"/>
        <v>20019</v>
      </c>
      <c r="R305" s="27">
        <f>R307+R308+R309</f>
        <v>3847</v>
      </c>
      <c r="S305" s="27">
        <f t="shared" ref="S305:V305" si="395">S307+S308+S309</f>
        <v>3924</v>
      </c>
      <c r="T305" s="27">
        <f t="shared" si="395"/>
        <v>4002</v>
      </c>
      <c r="U305" s="27">
        <f t="shared" si="395"/>
        <v>4082</v>
      </c>
      <c r="V305" s="27">
        <f t="shared" si="395"/>
        <v>4164</v>
      </c>
      <c r="W305" s="28">
        <v>0</v>
      </c>
    </row>
    <row r="306" spans="1:23" s="1" customFormat="1" ht="15" customHeight="1" x14ac:dyDescent="0.15">
      <c r="A306" s="30"/>
      <c r="B306" s="11"/>
      <c r="C306" s="11"/>
      <c r="D306" s="11"/>
      <c r="E306" s="71"/>
      <c r="F306" s="71"/>
      <c r="G306" s="66"/>
      <c r="H306" s="66"/>
      <c r="I306" s="66"/>
      <c r="J306" s="66"/>
      <c r="K306" s="66"/>
      <c r="L306" s="66"/>
      <c r="M306" s="66"/>
      <c r="N306" s="25" t="s">
        <v>694</v>
      </c>
      <c r="O306" s="26">
        <f t="shared" si="355"/>
        <v>20019</v>
      </c>
      <c r="P306" s="27">
        <v>0</v>
      </c>
      <c r="Q306" s="27">
        <f t="shared" si="368"/>
        <v>20019</v>
      </c>
      <c r="R306" s="27">
        <f t="shared" ref="R306" si="396">R305</f>
        <v>3847</v>
      </c>
      <c r="S306" s="27">
        <f t="shared" ref="S306" si="397">S305</f>
        <v>3924</v>
      </c>
      <c r="T306" s="27">
        <f t="shared" ref="T306" si="398">T305</f>
        <v>4002</v>
      </c>
      <c r="U306" s="27">
        <f t="shared" ref="U306" si="399">U305</f>
        <v>4082</v>
      </c>
      <c r="V306" s="27">
        <f t="shared" ref="V306" si="400">V305</f>
        <v>4164</v>
      </c>
      <c r="W306" s="28">
        <v>0</v>
      </c>
    </row>
    <row r="307" spans="1:23" s="1" customFormat="1" ht="15" customHeight="1" x14ac:dyDescent="0.15">
      <c r="A307" s="30"/>
      <c r="B307" s="11"/>
      <c r="C307" s="11"/>
      <c r="D307" s="11"/>
      <c r="E307" s="71"/>
      <c r="F307" s="71"/>
      <c r="G307" s="66"/>
      <c r="H307" s="66"/>
      <c r="I307" s="66"/>
      <c r="J307" s="66"/>
      <c r="K307" s="66"/>
      <c r="L307" s="66"/>
      <c r="M307" s="66"/>
      <c r="N307" s="25" t="s">
        <v>695</v>
      </c>
      <c r="O307" s="26">
        <f t="shared" si="355"/>
        <v>12010</v>
      </c>
      <c r="P307" s="27">
        <v>0</v>
      </c>
      <c r="Q307" s="27">
        <f t="shared" si="368"/>
        <v>12010</v>
      </c>
      <c r="R307" s="27">
        <v>2308</v>
      </c>
      <c r="S307" s="27">
        <v>2354</v>
      </c>
      <c r="T307" s="27">
        <v>2401</v>
      </c>
      <c r="U307" s="27">
        <v>2449</v>
      </c>
      <c r="V307" s="27">
        <v>2498</v>
      </c>
      <c r="W307" s="28">
        <v>0</v>
      </c>
    </row>
    <row r="308" spans="1:23" s="1" customFormat="1" ht="15" customHeight="1" x14ac:dyDescent="0.15">
      <c r="A308" s="30"/>
      <c r="B308" s="11"/>
      <c r="C308" s="11"/>
      <c r="D308" s="11"/>
      <c r="E308" s="71"/>
      <c r="F308" s="71"/>
      <c r="G308" s="66"/>
      <c r="H308" s="66"/>
      <c r="I308" s="66"/>
      <c r="J308" s="66"/>
      <c r="K308" s="66"/>
      <c r="L308" s="66"/>
      <c r="M308" s="66"/>
      <c r="N308" s="25" t="s">
        <v>696</v>
      </c>
      <c r="O308" s="26">
        <f t="shared" si="355"/>
        <v>5606</v>
      </c>
      <c r="P308" s="27">
        <v>0</v>
      </c>
      <c r="Q308" s="27">
        <f t="shared" si="368"/>
        <v>5606</v>
      </c>
      <c r="R308" s="27">
        <v>1077</v>
      </c>
      <c r="S308" s="27">
        <v>1099</v>
      </c>
      <c r="T308" s="27">
        <v>1121</v>
      </c>
      <c r="U308" s="27">
        <v>1143</v>
      </c>
      <c r="V308" s="27">
        <v>1166</v>
      </c>
      <c r="W308" s="28">
        <v>0</v>
      </c>
    </row>
    <row r="309" spans="1:23" s="1" customFormat="1" ht="15" customHeight="1" x14ac:dyDescent="0.15">
      <c r="A309" s="30"/>
      <c r="B309" s="11"/>
      <c r="C309" s="11"/>
      <c r="D309" s="11"/>
      <c r="E309" s="72"/>
      <c r="F309" s="72"/>
      <c r="G309" s="67"/>
      <c r="H309" s="67"/>
      <c r="I309" s="67"/>
      <c r="J309" s="67"/>
      <c r="K309" s="67"/>
      <c r="L309" s="67"/>
      <c r="M309" s="67"/>
      <c r="N309" s="25" t="s">
        <v>697</v>
      </c>
      <c r="O309" s="26">
        <f t="shared" si="355"/>
        <v>2403</v>
      </c>
      <c r="P309" s="27">
        <v>0</v>
      </c>
      <c r="Q309" s="27">
        <f t="shared" si="368"/>
        <v>2403</v>
      </c>
      <c r="R309" s="27">
        <v>462</v>
      </c>
      <c r="S309" s="27">
        <v>471</v>
      </c>
      <c r="T309" s="27">
        <v>480</v>
      </c>
      <c r="U309" s="27">
        <v>490</v>
      </c>
      <c r="V309" s="27">
        <v>500</v>
      </c>
      <c r="W309" s="28">
        <v>0</v>
      </c>
    </row>
    <row r="310" spans="1:23" s="1" customFormat="1" ht="15" customHeight="1" x14ac:dyDescent="0.15">
      <c r="A310" s="30"/>
      <c r="B310" s="11"/>
      <c r="C310" s="11"/>
      <c r="D310" s="11"/>
      <c r="E310" s="70" t="s">
        <v>1470</v>
      </c>
      <c r="F310" s="70" t="s">
        <v>1335</v>
      </c>
      <c r="G310" s="65" t="s">
        <v>1316</v>
      </c>
      <c r="H310" s="65" t="s">
        <v>698</v>
      </c>
      <c r="I310" s="65" t="s">
        <v>699</v>
      </c>
      <c r="J310" s="65" t="s">
        <v>700</v>
      </c>
      <c r="K310" s="65" t="s">
        <v>701</v>
      </c>
      <c r="L310" s="65" t="s">
        <v>702</v>
      </c>
      <c r="M310" s="65" t="s">
        <v>703</v>
      </c>
      <c r="N310" s="25" t="s">
        <v>704</v>
      </c>
      <c r="O310" s="26">
        <f t="shared" si="355"/>
        <v>3254</v>
      </c>
      <c r="P310" s="27">
        <v>0</v>
      </c>
      <c r="Q310" s="27">
        <f t="shared" si="368"/>
        <v>3254</v>
      </c>
      <c r="R310" s="27">
        <f>R312+R313+R314</f>
        <v>639</v>
      </c>
      <c r="S310" s="27">
        <f t="shared" ref="S310:V310" si="401">S312+S313+S314</f>
        <v>644</v>
      </c>
      <c r="T310" s="27">
        <f t="shared" si="401"/>
        <v>650</v>
      </c>
      <c r="U310" s="27">
        <f t="shared" si="401"/>
        <v>657</v>
      </c>
      <c r="V310" s="27">
        <f t="shared" si="401"/>
        <v>664</v>
      </c>
      <c r="W310" s="28">
        <v>0</v>
      </c>
    </row>
    <row r="311" spans="1:23" s="1" customFormat="1" ht="15" customHeight="1" x14ac:dyDescent="0.15">
      <c r="A311" s="30"/>
      <c r="B311" s="11"/>
      <c r="C311" s="11"/>
      <c r="D311" s="11"/>
      <c r="E311" s="71"/>
      <c r="F311" s="71"/>
      <c r="G311" s="66"/>
      <c r="H311" s="66"/>
      <c r="I311" s="66"/>
      <c r="J311" s="66"/>
      <c r="K311" s="66"/>
      <c r="L311" s="66"/>
      <c r="M311" s="66"/>
      <c r="N311" s="25" t="s">
        <v>705</v>
      </c>
      <c r="O311" s="26">
        <f t="shared" si="355"/>
        <v>3254</v>
      </c>
      <c r="P311" s="27">
        <v>0</v>
      </c>
      <c r="Q311" s="27">
        <f t="shared" si="368"/>
        <v>3254</v>
      </c>
      <c r="R311" s="27">
        <f t="shared" ref="R311" si="402">R310</f>
        <v>639</v>
      </c>
      <c r="S311" s="27">
        <f t="shared" ref="S311" si="403">S310</f>
        <v>644</v>
      </c>
      <c r="T311" s="27">
        <f t="shared" ref="T311" si="404">T310</f>
        <v>650</v>
      </c>
      <c r="U311" s="27">
        <f t="shared" ref="U311" si="405">U310</f>
        <v>657</v>
      </c>
      <c r="V311" s="27">
        <f t="shared" ref="V311" si="406">V310</f>
        <v>664</v>
      </c>
      <c r="W311" s="28">
        <v>0</v>
      </c>
    </row>
    <row r="312" spans="1:23" s="1" customFormat="1" ht="15" customHeight="1" x14ac:dyDescent="0.15">
      <c r="A312" s="30"/>
      <c r="B312" s="11"/>
      <c r="C312" s="11"/>
      <c r="D312" s="11"/>
      <c r="E312" s="71"/>
      <c r="F312" s="71"/>
      <c r="G312" s="66"/>
      <c r="H312" s="66"/>
      <c r="I312" s="66"/>
      <c r="J312" s="66"/>
      <c r="K312" s="66"/>
      <c r="L312" s="66"/>
      <c r="M312" s="66"/>
      <c r="N312" s="25" t="s">
        <v>706</v>
      </c>
      <c r="O312" s="26">
        <f t="shared" si="355"/>
        <v>1952</v>
      </c>
      <c r="P312" s="27">
        <v>0</v>
      </c>
      <c r="Q312" s="27">
        <f t="shared" si="368"/>
        <v>1952</v>
      </c>
      <c r="R312" s="27">
        <v>383</v>
      </c>
      <c r="S312" s="27">
        <v>387</v>
      </c>
      <c r="T312" s="27">
        <v>390</v>
      </c>
      <c r="U312" s="27">
        <v>394</v>
      </c>
      <c r="V312" s="27">
        <v>398</v>
      </c>
      <c r="W312" s="28">
        <v>0</v>
      </c>
    </row>
    <row r="313" spans="1:23" s="1" customFormat="1" ht="15" customHeight="1" x14ac:dyDescent="0.15">
      <c r="A313" s="30"/>
      <c r="B313" s="11"/>
      <c r="C313" s="11"/>
      <c r="D313" s="11"/>
      <c r="E313" s="71"/>
      <c r="F313" s="71"/>
      <c r="G313" s="66"/>
      <c r="H313" s="66"/>
      <c r="I313" s="66"/>
      <c r="J313" s="66"/>
      <c r="K313" s="66"/>
      <c r="L313" s="66"/>
      <c r="M313" s="66"/>
      <c r="N313" s="25" t="s">
        <v>707</v>
      </c>
      <c r="O313" s="26">
        <f t="shared" si="355"/>
        <v>911</v>
      </c>
      <c r="P313" s="27">
        <v>0</v>
      </c>
      <c r="Q313" s="27">
        <f t="shared" si="368"/>
        <v>911</v>
      </c>
      <c r="R313" s="27">
        <v>179</v>
      </c>
      <c r="S313" s="27">
        <v>180</v>
      </c>
      <c r="T313" s="27">
        <v>182</v>
      </c>
      <c r="U313" s="27">
        <v>184</v>
      </c>
      <c r="V313" s="27">
        <v>186</v>
      </c>
      <c r="W313" s="28">
        <v>0</v>
      </c>
    </row>
    <row r="314" spans="1:23" s="1" customFormat="1" ht="15" customHeight="1" x14ac:dyDescent="0.15">
      <c r="A314" s="30"/>
      <c r="B314" s="11"/>
      <c r="C314" s="11"/>
      <c r="D314" s="11"/>
      <c r="E314" s="72"/>
      <c r="F314" s="72"/>
      <c r="G314" s="67"/>
      <c r="H314" s="67"/>
      <c r="I314" s="67"/>
      <c r="J314" s="67"/>
      <c r="K314" s="67"/>
      <c r="L314" s="67"/>
      <c r="M314" s="67"/>
      <c r="N314" s="25" t="s">
        <v>708</v>
      </c>
      <c r="O314" s="26">
        <f t="shared" si="355"/>
        <v>391</v>
      </c>
      <c r="P314" s="27">
        <v>0</v>
      </c>
      <c r="Q314" s="27">
        <f t="shared" si="368"/>
        <v>391</v>
      </c>
      <c r="R314" s="27">
        <v>77</v>
      </c>
      <c r="S314" s="27">
        <v>77</v>
      </c>
      <c r="T314" s="27">
        <v>78</v>
      </c>
      <c r="U314" s="27">
        <v>79</v>
      </c>
      <c r="V314" s="27">
        <v>80</v>
      </c>
      <c r="W314" s="28">
        <v>0</v>
      </c>
    </row>
    <row r="315" spans="1:23" s="1" customFormat="1" ht="15" customHeight="1" x14ac:dyDescent="0.15">
      <c r="A315" s="30"/>
      <c r="B315" s="11"/>
      <c r="C315" s="11"/>
      <c r="D315" s="11"/>
      <c r="E315" s="70" t="s">
        <v>1472</v>
      </c>
      <c r="F315" s="70" t="s">
        <v>1382</v>
      </c>
      <c r="G315" s="65" t="s">
        <v>1316</v>
      </c>
      <c r="H315" s="65" t="s">
        <v>709</v>
      </c>
      <c r="I315" s="65" t="s">
        <v>710</v>
      </c>
      <c r="J315" s="65" t="s">
        <v>711</v>
      </c>
      <c r="K315" s="65" t="s">
        <v>712</v>
      </c>
      <c r="L315" s="65" t="s">
        <v>713</v>
      </c>
      <c r="M315" s="65" t="s">
        <v>714</v>
      </c>
      <c r="N315" s="25" t="s">
        <v>715</v>
      </c>
      <c r="O315" s="26">
        <f t="shared" si="355"/>
        <v>2925</v>
      </c>
      <c r="P315" s="27">
        <v>0</v>
      </c>
      <c r="Q315" s="27">
        <f t="shared" si="368"/>
        <v>2925</v>
      </c>
      <c r="R315" s="27">
        <f>R317+R318+R319</f>
        <v>561</v>
      </c>
      <c r="S315" s="27">
        <f t="shared" ref="S315:V315" si="407">S317+S318+S319</f>
        <v>574</v>
      </c>
      <c r="T315" s="27">
        <f t="shared" si="407"/>
        <v>585</v>
      </c>
      <c r="U315" s="27">
        <f t="shared" si="407"/>
        <v>597</v>
      </c>
      <c r="V315" s="27">
        <f t="shared" si="407"/>
        <v>608</v>
      </c>
      <c r="W315" s="28">
        <v>0</v>
      </c>
    </row>
    <row r="316" spans="1:23" s="1" customFormat="1" ht="15" customHeight="1" x14ac:dyDescent="0.15">
      <c r="A316" s="30"/>
      <c r="B316" s="11"/>
      <c r="C316" s="11"/>
      <c r="D316" s="11"/>
      <c r="E316" s="71"/>
      <c r="F316" s="71"/>
      <c r="G316" s="66"/>
      <c r="H316" s="66"/>
      <c r="I316" s="66"/>
      <c r="J316" s="66"/>
      <c r="K316" s="66"/>
      <c r="L316" s="66"/>
      <c r="M316" s="66"/>
      <c r="N316" s="25" t="s">
        <v>716</v>
      </c>
      <c r="O316" s="26">
        <f t="shared" si="355"/>
        <v>2925</v>
      </c>
      <c r="P316" s="27">
        <v>0</v>
      </c>
      <c r="Q316" s="27">
        <f t="shared" si="368"/>
        <v>2925</v>
      </c>
      <c r="R316" s="27">
        <f t="shared" ref="R316" si="408">R315</f>
        <v>561</v>
      </c>
      <c r="S316" s="27">
        <f t="shared" ref="S316" si="409">S315</f>
        <v>574</v>
      </c>
      <c r="T316" s="27">
        <f t="shared" ref="T316" si="410">T315</f>
        <v>585</v>
      </c>
      <c r="U316" s="27">
        <f t="shared" ref="U316" si="411">U315</f>
        <v>597</v>
      </c>
      <c r="V316" s="27">
        <f t="shared" ref="V316" si="412">V315</f>
        <v>608</v>
      </c>
      <c r="W316" s="28">
        <v>0</v>
      </c>
    </row>
    <row r="317" spans="1:23" s="1" customFormat="1" ht="15" customHeight="1" x14ac:dyDescent="0.15">
      <c r="A317" s="30"/>
      <c r="B317" s="11"/>
      <c r="C317" s="11"/>
      <c r="D317" s="11"/>
      <c r="E317" s="71"/>
      <c r="F317" s="71"/>
      <c r="G317" s="66"/>
      <c r="H317" s="66"/>
      <c r="I317" s="66"/>
      <c r="J317" s="66"/>
      <c r="K317" s="66"/>
      <c r="L317" s="66"/>
      <c r="M317" s="66"/>
      <c r="N317" s="25" t="s">
        <v>717</v>
      </c>
      <c r="O317" s="26">
        <f t="shared" si="355"/>
        <v>1755</v>
      </c>
      <c r="P317" s="27">
        <v>0</v>
      </c>
      <c r="Q317" s="27">
        <f t="shared" si="368"/>
        <v>1755</v>
      </c>
      <c r="R317" s="27">
        <v>337</v>
      </c>
      <c r="S317" s="27">
        <v>344</v>
      </c>
      <c r="T317" s="27">
        <v>351</v>
      </c>
      <c r="U317" s="27">
        <v>358</v>
      </c>
      <c r="V317" s="27">
        <v>365</v>
      </c>
      <c r="W317" s="28">
        <v>0</v>
      </c>
    </row>
    <row r="318" spans="1:23" s="1" customFormat="1" ht="15" customHeight="1" x14ac:dyDescent="0.15">
      <c r="A318" s="30"/>
      <c r="B318" s="11"/>
      <c r="C318" s="11"/>
      <c r="D318" s="11"/>
      <c r="E318" s="71"/>
      <c r="F318" s="71"/>
      <c r="G318" s="66"/>
      <c r="H318" s="66"/>
      <c r="I318" s="66"/>
      <c r="J318" s="66"/>
      <c r="K318" s="66"/>
      <c r="L318" s="66"/>
      <c r="M318" s="66"/>
      <c r="N318" s="25" t="s">
        <v>718</v>
      </c>
      <c r="O318" s="26">
        <f t="shared" si="355"/>
        <v>819</v>
      </c>
      <c r="P318" s="27">
        <v>0</v>
      </c>
      <c r="Q318" s="27">
        <f t="shared" si="368"/>
        <v>819</v>
      </c>
      <c r="R318" s="27">
        <v>157</v>
      </c>
      <c r="S318" s="27">
        <v>161</v>
      </c>
      <c r="T318" s="27">
        <v>164</v>
      </c>
      <c r="U318" s="27">
        <v>167</v>
      </c>
      <c r="V318" s="27">
        <v>170</v>
      </c>
      <c r="W318" s="28">
        <v>0</v>
      </c>
    </row>
    <row r="319" spans="1:23" s="1" customFormat="1" ht="15" customHeight="1" x14ac:dyDescent="0.15">
      <c r="A319" s="30"/>
      <c r="B319" s="11"/>
      <c r="C319" s="11"/>
      <c r="D319" s="11"/>
      <c r="E319" s="72"/>
      <c r="F319" s="72"/>
      <c r="G319" s="67"/>
      <c r="H319" s="67"/>
      <c r="I319" s="67"/>
      <c r="J319" s="67"/>
      <c r="K319" s="67"/>
      <c r="L319" s="67"/>
      <c r="M319" s="67"/>
      <c r="N319" s="25" t="s">
        <v>719</v>
      </c>
      <c r="O319" s="26">
        <f t="shared" si="355"/>
        <v>351</v>
      </c>
      <c r="P319" s="27">
        <v>0</v>
      </c>
      <c r="Q319" s="27">
        <f t="shared" si="368"/>
        <v>351</v>
      </c>
      <c r="R319" s="27">
        <v>67</v>
      </c>
      <c r="S319" s="27">
        <v>69</v>
      </c>
      <c r="T319" s="27">
        <v>70</v>
      </c>
      <c r="U319" s="27">
        <v>72</v>
      </c>
      <c r="V319" s="27">
        <v>73</v>
      </c>
      <c r="W319" s="28">
        <v>0</v>
      </c>
    </row>
    <row r="320" spans="1:23" s="1" customFormat="1" ht="15" customHeight="1" x14ac:dyDescent="0.15">
      <c r="A320" s="30"/>
      <c r="B320" s="11"/>
      <c r="C320" s="11"/>
      <c r="D320" s="11"/>
      <c r="E320" s="70" t="s">
        <v>720</v>
      </c>
      <c r="F320" s="70" t="s">
        <v>1383</v>
      </c>
      <c r="G320" s="65" t="s">
        <v>1316</v>
      </c>
      <c r="H320" s="65" t="s">
        <v>721</v>
      </c>
      <c r="I320" s="65" t="s">
        <v>722</v>
      </c>
      <c r="J320" s="65" t="s">
        <v>723</v>
      </c>
      <c r="K320" s="65" t="s">
        <v>724</v>
      </c>
      <c r="L320" s="65" t="s">
        <v>725</v>
      </c>
      <c r="M320" s="65" t="s">
        <v>726</v>
      </c>
      <c r="N320" s="25" t="s">
        <v>727</v>
      </c>
      <c r="O320" s="26">
        <f t="shared" si="355"/>
        <v>5100</v>
      </c>
      <c r="P320" s="27">
        <v>4800</v>
      </c>
      <c r="Q320" s="27">
        <f t="shared" si="368"/>
        <v>300</v>
      </c>
      <c r="R320" s="27">
        <f>R322+R323+R324</f>
        <v>300</v>
      </c>
      <c r="S320" s="27">
        <f t="shared" ref="S320:V320" si="413">S322+S323+S324</f>
        <v>0</v>
      </c>
      <c r="T320" s="27">
        <f t="shared" si="413"/>
        <v>0</v>
      </c>
      <c r="U320" s="27">
        <f t="shared" si="413"/>
        <v>0</v>
      </c>
      <c r="V320" s="27">
        <f t="shared" si="413"/>
        <v>0</v>
      </c>
      <c r="W320" s="28">
        <v>0</v>
      </c>
    </row>
    <row r="321" spans="1:23" s="1" customFormat="1" ht="15" customHeight="1" x14ac:dyDescent="0.15">
      <c r="A321" s="30"/>
      <c r="B321" s="11"/>
      <c r="C321" s="11"/>
      <c r="D321" s="11"/>
      <c r="E321" s="71"/>
      <c r="F321" s="71"/>
      <c r="G321" s="66"/>
      <c r="H321" s="66"/>
      <c r="I321" s="66"/>
      <c r="J321" s="66"/>
      <c r="K321" s="66"/>
      <c r="L321" s="66"/>
      <c r="M321" s="66"/>
      <c r="N321" s="25" t="s">
        <v>728</v>
      </c>
      <c r="O321" s="26">
        <f t="shared" si="355"/>
        <v>5100</v>
      </c>
      <c r="P321" s="27">
        <v>4800</v>
      </c>
      <c r="Q321" s="27">
        <f t="shared" si="368"/>
        <v>300</v>
      </c>
      <c r="R321" s="27">
        <f t="shared" ref="R321" si="414">R320</f>
        <v>300</v>
      </c>
      <c r="S321" s="27">
        <f t="shared" ref="S321" si="415">S320</f>
        <v>0</v>
      </c>
      <c r="T321" s="27">
        <f t="shared" ref="T321" si="416">T320</f>
        <v>0</v>
      </c>
      <c r="U321" s="27">
        <f t="shared" ref="U321" si="417">U320</f>
        <v>0</v>
      </c>
      <c r="V321" s="27">
        <f t="shared" ref="V321" si="418">V320</f>
        <v>0</v>
      </c>
      <c r="W321" s="28">
        <v>0</v>
      </c>
    </row>
    <row r="322" spans="1:23" s="1" customFormat="1" ht="15" customHeight="1" x14ac:dyDescent="0.15">
      <c r="A322" s="30"/>
      <c r="B322" s="11"/>
      <c r="C322" s="11"/>
      <c r="D322" s="11"/>
      <c r="E322" s="71"/>
      <c r="F322" s="71"/>
      <c r="G322" s="66"/>
      <c r="H322" s="66"/>
      <c r="I322" s="66"/>
      <c r="J322" s="66"/>
      <c r="K322" s="66"/>
      <c r="L322" s="66"/>
      <c r="M322" s="66"/>
      <c r="N322" s="25" t="s">
        <v>729</v>
      </c>
      <c r="O322" s="26">
        <f t="shared" si="355"/>
        <v>1000</v>
      </c>
      <c r="P322" s="27">
        <v>1000</v>
      </c>
      <c r="Q322" s="27">
        <f t="shared" si="368"/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8">
        <v>0</v>
      </c>
    </row>
    <row r="323" spans="1:23" s="1" customFormat="1" ht="15" customHeight="1" x14ac:dyDescent="0.15">
      <c r="A323" s="30"/>
      <c r="B323" s="11"/>
      <c r="C323" s="11"/>
      <c r="D323" s="11"/>
      <c r="E323" s="71"/>
      <c r="F323" s="71"/>
      <c r="G323" s="66"/>
      <c r="H323" s="66"/>
      <c r="I323" s="66"/>
      <c r="J323" s="66"/>
      <c r="K323" s="66"/>
      <c r="L323" s="66"/>
      <c r="M323" s="66"/>
      <c r="N323" s="25" t="s">
        <v>730</v>
      </c>
      <c r="O323" s="26">
        <f t="shared" si="355"/>
        <v>500</v>
      </c>
      <c r="P323" s="27">
        <v>500</v>
      </c>
      <c r="Q323" s="27">
        <f t="shared" si="368"/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8">
        <v>0</v>
      </c>
    </row>
    <row r="324" spans="1:23" s="1" customFormat="1" ht="15" customHeight="1" x14ac:dyDescent="0.15">
      <c r="A324" s="30"/>
      <c r="B324" s="11"/>
      <c r="C324" s="11"/>
      <c r="D324" s="11"/>
      <c r="E324" s="71"/>
      <c r="F324" s="71"/>
      <c r="G324" s="66"/>
      <c r="H324" s="66"/>
      <c r="I324" s="66"/>
      <c r="J324" s="66"/>
      <c r="K324" s="66"/>
      <c r="L324" s="66"/>
      <c r="M324" s="66"/>
      <c r="N324" s="25" t="s">
        <v>731</v>
      </c>
      <c r="O324" s="26">
        <f t="shared" si="355"/>
        <v>3600</v>
      </c>
      <c r="P324" s="27">
        <v>3300</v>
      </c>
      <c r="Q324" s="27">
        <f t="shared" si="368"/>
        <v>300</v>
      </c>
      <c r="R324" s="27">
        <v>300</v>
      </c>
      <c r="S324" s="27">
        <v>0</v>
      </c>
      <c r="T324" s="27">
        <v>0</v>
      </c>
      <c r="U324" s="27">
        <v>0</v>
      </c>
      <c r="V324" s="27">
        <v>0</v>
      </c>
      <c r="W324" s="28">
        <v>0</v>
      </c>
    </row>
    <row r="325" spans="1:23" s="1" customFormat="1" ht="17.100000000000001" customHeight="1" x14ac:dyDescent="0.15">
      <c r="A325" s="41"/>
      <c r="B325" s="76" t="s">
        <v>732</v>
      </c>
      <c r="C325" s="76"/>
      <c r="D325" s="76"/>
      <c r="E325" s="76"/>
      <c r="F325" s="3"/>
      <c r="G325" s="3"/>
      <c r="H325" s="3"/>
      <c r="I325" s="3"/>
      <c r="J325" s="3"/>
      <c r="K325" s="3"/>
      <c r="L325" s="3"/>
      <c r="M325" s="3"/>
      <c r="N325" s="29"/>
      <c r="O325" s="26">
        <f t="shared" si="355"/>
        <v>558724</v>
      </c>
      <c r="P325" s="27">
        <v>184</v>
      </c>
      <c r="Q325" s="27">
        <f t="shared" si="368"/>
        <v>558540</v>
      </c>
      <c r="R325" s="27">
        <f>R326+R362</f>
        <v>106814</v>
      </c>
      <c r="S325" s="27">
        <f t="shared" ref="S325:V325" si="419">S326+S362</f>
        <v>109470</v>
      </c>
      <c r="T325" s="27">
        <f t="shared" si="419"/>
        <v>110257</v>
      </c>
      <c r="U325" s="27">
        <f t="shared" si="419"/>
        <v>114287</v>
      </c>
      <c r="V325" s="27">
        <f t="shared" si="419"/>
        <v>117712</v>
      </c>
      <c r="W325" s="28">
        <v>0</v>
      </c>
    </row>
    <row r="326" spans="1:23" s="1" customFormat="1" ht="17.100000000000001" customHeight="1" x14ac:dyDescent="0.15">
      <c r="A326" s="41"/>
      <c r="B326" s="40"/>
      <c r="C326" s="76" t="s">
        <v>733</v>
      </c>
      <c r="D326" s="76"/>
      <c r="E326" s="76"/>
      <c r="F326" s="3"/>
      <c r="G326" s="3"/>
      <c r="H326" s="3"/>
      <c r="I326" s="3"/>
      <c r="J326" s="3"/>
      <c r="K326" s="3"/>
      <c r="L326" s="3"/>
      <c r="M326" s="3"/>
      <c r="N326" s="29"/>
      <c r="O326" s="26">
        <f t="shared" si="355"/>
        <v>532959</v>
      </c>
      <c r="P326" s="27">
        <v>184</v>
      </c>
      <c r="Q326" s="27">
        <f t="shared" si="368"/>
        <v>532775</v>
      </c>
      <c r="R326" s="27">
        <f>R327+R333+R343+R352+R357</f>
        <v>101848</v>
      </c>
      <c r="S326" s="27">
        <f t="shared" ref="S326:V326" si="420">S327+S333+S343+S352+S357</f>
        <v>104412</v>
      </c>
      <c r="T326" s="27">
        <f t="shared" si="420"/>
        <v>105106</v>
      </c>
      <c r="U326" s="27">
        <f t="shared" si="420"/>
        <v>109041</v>
      </c>
      <c r="V326" s="27">
        <f t="shared" si="420"/>
        <v>112368</v>
      </c>
      <c r="W326" s="28">
        <v>0</v>
      </c>
    </row>
    <row r="327" spans="1:23" s="1" customFormat="1" ht="17.100000000000001" customHeight="1" x14ac:dyDescent="0.15">
      <c r="A327" s="41"/>
      <c r="B327" s="42"/>
      <c r="C327" s="40"/>
      <c r="D327" s="77" t="s">
        <v>734</v>
      </c>
      <c r="E327" s="78"/>
      <c r="F327" s="3"/>
      <c r="G327" s="3"/>
      <c r="H327" s="3"/>
      <c r="I327" s="3"/>
      <c r="J327" s="3"/>
      <c r="K327" s="3"/>
      <c r="L327" s="3"/>
      <c r="M327" s="3"/>
      <c r="N327" s="29"/>
      <c r="O327" s="26">
        <f t="shared" si="355"/>
        <v>454370</v>
      </c>
      <c r="P327" s="27">
        <v>0</v>
      </c>
      <c r="Q327" s="27">
        <f t="shared" si="368"/>
        <v>454370</v>
      </c>
      <c r="R327" s="27">
        <f>R328</f>
        <v>85214</v>
      </c>
      <c r="S327" s="27">
        <f t="shared" ref="S327:V327" si="421">S328</f>
        <v>88028</v>
      </c>
      <c r="T327" s="27">
        <f t="shared" si="421"/>
        <v>90347</v>
      </c>
      <c r="U327" s="27">
        <f t="shared" si="421"/>
        <v>93915</v>
      </c>
      <c r="V327" s="27">
        <f t="shared" si="421"/>
        <v>96866</v>
      </c>
      <c r="W327" s="28">
        <v>0</v>
      </c>
    </row>
    <row r="328" spans="1:23" s="1" customFormat="1" ht="15" customHeight="1" x14ac:dyDescent="0.15">
      <c r="A328" s="41"/>
      <c r="B328" s="43"/>
      <c r="C328" s="11"/>
      <c r="D328" s="11"/>
      <c r="E328" s="80" t="s">
        <v>735</v>
      </c>
      <c r="F328" s="80" t="s">
        <v>1440</v>
      </c>
      <c r="G328" s="81" t="s">
        <v>1316</v>
      </c>
      <c r="H328" s="81" t="s">
        <v>736</v>
      </c>
      <c r="I328" s="81" t="s">
        <v>36</v>
      </c>
      <c r="J328" s="81" t="s">
        <v>737</v>
      </c>
      <c r="K328" s="81" t="s">
        <v>738</v>
      </c>
      <c r="L328" s="81" t="s">
        <v>739</v>
      </c>
      <c r="M328" s="81" t="s">
        <v>740</v>
      </c>
      <c r="N328" s="25" t="s">
        <v>741</v>
      </c>
      <c r="O328" s="26">
        <f t="shared" si="355"/>
        <v>454370</v>
      </c>
      <c r="P328" s="27">
        <v>0</v>
      </c>
      <c r="Q328" s="27">
        <f t="shared" si="368"/>
        <v>454370</v>
      </c>
      <c r="R328" s="27">
        <f>R330+R331+R332</f>
        <v>85214</v>
      </c>
      <c r="S328" s="27">
        <f t="shared" ref="S328:V328" si="422">S330+S331+S332</f>
        <v>88028</v>
      </c>
      <c r="T328" s="27">
        <f t="shared" si="422"/>
        <v>90347</v>
      </c>
      <c r="U328" s="27">
        <f t="shared" si="422"/>
        <v>93915</v>
      </c>
      <c r="V328" s="27">
        <f t="shared" si="422"/>
        <v>96866</v>
      </c>
      <c r="W328" s="28">
        <v>0</v>
      </c>
    </row>
    <row r="329" spans="1:23" s="1" customFormat="1" ht="15" customHeight="1" x14ac:dyDescent="0.15">
      <c r="A329" s="41"/>
      <c r="B329" s="43"/>
      <c r="C329" s="11"/>
      <c r="D329" s="11"/>
      <c r="E329" s="71"/>
      <c r="F329" s="71"/>
      <c r="G329" s="66"/>
      <c r="H329" s="66"/>
      <c r="I329" s="66"/>
      <c r="J329" s="66"/>
      <c r="K329" s="66"/>
      <c r="L329" s="66"/>
      <c r="M329" s="66"/>
      <c r="N329" s="25" t="s">
        <v>742</v>
      </c>
      <c r="O329" s="26">
        <f t="shared" si="355"/>
        <v>454370</v>
      </c>
      <c r="P329" s="27">
        <v>0</v>
      </c>
      <c r="Q329" s="27">
        <f t="shared" si="368"/>
        <v>454370</v>
      </c>
      <c r="R329" s="27">
        <f t="shared" ref="R329" si="423">R328</f>
        <v>85214</v>
      </c>
      <c r="S329" s="27">
        <f t="shared" ref="S329" si="424">S328</f>
        <v>88028</v>
      </c>
      <c r="T329" s="27">
        <f t="shared" ref="T329" si="425">T328</f>
        <v>90347</v>
      </c>
      <c r="U329" s="27">
        <f t="shared" ref="U329" si="426">U328</f>
        <v>93915</v>
      </c>
      <c r="V329" s="27">
        <f t="shared" ref="V329" si="427">V328</f>
        <v>96866</v>
      </c>
      <c r="W329" s="28">
        <v>0</v>
      </c>
    </row>
    <row r="330" spans="1:23" s="1" customFormat="1" ht="15" customHeight="1" x14ac:dyDescent="0.15">
      <c r="A330" s="41"/>
      <c r="B330" s="43"/>
      <c r="C330" s="11"/>
      <c r="D330" s="11"/>
      <c r="E330" s="71"/>
      <c r="F330" s="71"/>
      <c r="G330" s="66"/>
      <c r="H330" s="66"/>
      <c r="I330" s="66"/>
      <c r="J330" s="66"/>
      <c r="K330" s="66"/>
      <c r="L330" s="66"/>
      <c r="M330" s="66"/>
      <c r="N330" s="25" t="s">
        <v>743</v>
      </c>
      <c r="O330" s="26">
        <f t="shared" si="355"/>
        <v>408934</v>
      </c>
      <c r="P330" s="27">
        <v>0</v>
      </c>
      <c r="Q330" s="27">
        <f t="shared" si="368"/>
        <v>408934</v>
      </c>
      <c r="R330" s="27">
        <v>76693</v>
      </c>
      <c r="S330" s="27">
        <v>79225</v>
      </c>
      <c r="T330" s="27">
        <v>81313</v>
      </c>
      <c r="U330" s="27">
        <v>84524</v>
      </c>
      <c r="V330" s="27">
        <v>87179</v>
      </c>
      <c r="W330" s="28">
        <v>0</v>
      </c>
    </row>
    <row r="331" spans="1:23" s="1" customFormat="1" ht="15" customHeight="1" x14ac:dyDescent="0.15">
      <c r="A331" s="41"/>
      <c r="B331" s="43"/>
      <c r="C331" s="11"/>
      <c r="D331" s="11"/>
      <c r="E331" s="71"/>
      <c r="F331" s="71"/>
      <c r="G331" s="66"/>
      <c r="H331" s="66"/>
      <c r="I331" s="66"/>
      <c r="J331" s="66"/>
      <c r="K331" s="66"/>
      <c r="L331" s="66"/>
      <c r="M331" s="66"/>
      <c r="N331" s="25" t="s">
        <v>744</v>
      </c>
      <c r="O331" s="26">
        <f t="shared" si="355"/>
        <v>40893</v>
      </c>
      <c r="P331" s="27">
        <v>0</v>
      </c>
      <c r="Q331" s="27">
        <f t="shared" si="368"/>
        <v>40893</v>
      </c>
      <c r="R331" s="27">
        <v>7669</v>
      </c>
      <c r="S331" s="27">
        <v>7923</v>
      </c>
      <c r="T331" s="27">
        <v>8131</v>
      </c>
      <c r="U331" s="27">
        <v>8452</v>
      </c>
      <c r="V331" s="27">
        <v>8718</v>
      </c>
      <c r="W331" s="28">
        <v>0</v>
      </c>
    </row>
    <row r="332" spans="1:23" s="1" customFormat="1" ht="15" customHeight="1" x14ac:dyDescent="0.15">
      <c r="A332" s="41"/>
      <c r="B332" s="43"/>
      <c r="C332" s="11"/>
      <c r="D332" s="11"/>
      <c r="E332" s="72"/>
      <c r="F332" s="72"/>
      <c r="G332" s="67"/>
      <c r="H332" s="67"/>
      <c r="I332" s="67"/>
      <c r="J332" s="67"/>
      <c r="K332" s="67"/>
      <c r="L332" s="67"/>
      <c r="M332" s="67"/>
      <c r="N332" s="25" t="s">
        <v>745</v>
      </c>
      <c r="O332" s="26">
        <f t="shared" si="355"/>
        <v>4543</v>
      </c>
      <c r="P332" s="27">
        <v>0</v>
      </c>
      <c r="Q332" s="27">
        <f t="shared" si="368"/>
        <v>4543</v>
      </c>
      <c r="R332" s="27">
        <v>852</v>
      </c>
      <c r="S332" s="27">
        <v>880</v>
      </c>
      <c r="T332" s="27">
        <v>903</v>
      </c>
      <c r="U332" s="27">
        <v>939</v>
      </c>
      <c r="V332" s="27">
        <v>969</v>
      </c>
      <c r="W332" s="28">
        <v>0</v>
      </c>
    </row>
    <row r="333" spans="1:23" s="1" customFormat="1" ht="17.100000000000001" customHeight="1" x14ac:dyDescent="0.15">
      <c r="A333" s="41"/>
      <c r="B333" s="40"/>
      <c r="C333" s="44"/>
      <c r="D333" s="79" t="s">
        <v>746</v>
      </c>
      <c r="E333" s="69"/>
      <c r="F333" s="13"/>
      <c r="G333" s="13"/>
      <c r="H333" s="13"/>
      <c r="I333" s="13"/>
      <c r="J333" s="13"/>
      <c r="K333" s="13"/>
      <c r="L333" s="13"/>
      <c r="M333" s="13"/>
      <c r="N333" s="13"/>
      <c r="O333" s="26">
        <f t="shared" si="355"/>
        <v>55049</v>
      </c>
      <c r="P333" s="27">
        <v>0</v>
      </c>
      <c r="Q333" s="27">
        <f t="shared" si="368"/>
        <v>55049</v>
      </c>
      <c r="R333" s="27">
        <f>R334+R339</f>
        <v>10473</v>
      </c>
      <c r="S333" s="27">
        <f t="shared" ref="S333:V333" si="428">S334+S339</f>
        <v>10734</v>
      </c>
      <c r="T333" s="27">
        <f t="shared" si="428"/>
        <v>11003</v>
      </c>
      <c r="U333" s="27">
        <f t="shared" si="428"/>
        <v>11279</v>
      </c>
      <c r="V333" s="27">
        <f t="shared" si="428"/>
        <v>11560</v>
      </c>
      <c r="W333" s="28">
        <v>0</v>
      </c>
    </row>
    <row r="334" spans="1:23" s="1" customFormat="1" ht="15" customHeight="1" x14ac:dyDescent="0.15">
      <c r="A334" s="41"/>
      <c r="B334" s="43"/>
      <c r="C334" s="11"/>
      <c r="D334" s="11"/>
      <c r="E334" s="70" t="s">
        <v>747</v>
      </c>
      <c r="F334" s="70" t="s">
        <v>1441</v>
      </c>
      <c r="G334" s="65" t="s">
        <v>1316</v>
      </c>
      <c r="H334" s="65" t="s">
        <v>748</v>
      </c>
      <c r="I334" s="65" t="s">
        <v>749</v>
      </c>
      <c r="J334" s="65" t="s">
        <v>750</v>
      </c>
      <c r="K334" s="65" t="s">
        <v>751</v>
      </c>
      <c r="L334" s="65" t="s">
        <v>752</v>
      </c>
      <c r="M334" s="65" t="s">
        <v>753</v>
      </c>
      <c r="N334" s="25" t="s">
        <v>754</v>
      </c>
      <c r="O334" s="26">
        <f t="shared" si="355"/>
        <v>52931</v>
      </c>
      <c r="P334" s="27">
        <v>0</v>
      </c>
      <c r="Q334" s="27">
        <f t="shared" si="368"/>
        <v>52931</v>
      </c>
      <c r="R334" s="27">
        <f>R336+R337+R338</f>
        <v>10070</v>
      </c>
      <c r="S334" s="27">
        <f t="shared" ref="S334:V334" si="429">S336+S337+S338</f>
        <v>10321</v>
      </c>
      <c r="T334" s="27">
        <f t="shared" si="429"/>
        <v>10580</v>
      </c>
      <c r="U334" s="27">
        <f t="shared" si="429"/>
        <v>10845</v>
      </c>
      <c r="V334" s="27">
        <f t="shared" si="429"/>
        <v>11115</v>
      </c>
      <c r="W334" s="28">
        <v>0</v>
      </c>
    </row>
    <row r="335" spans="1:23" s="1" customFormat="1" ht="15" customHeight="1" x14ac:dyDescent="0.15">
      <c r="A335" s="41"/>
      <c r="B335" s="43"/>
      <c r="C335" s="11"/>
      <c r="D335" s="11"/>
      <c r="E335" s="71"/>
      <c r="F335" s="71"/>
      <c r="G335" s="66"/>
      <c r="H335" s="66"/>
      <c r="I335" s="66"/>
      <c r="J335" s="66"/>
      <c r="K335" s="66"/>
      <c r="L335" s="66"/>
      <c r="M335" s="66"/>
      <c r="N335" s="25" t="s">
        <v>755</v>
      </c>
      <c r="O335" s="26">
        <f t="shared" si="355"/>
        <v>52931</v>
      </c>
      <c r="P335" s="27">
        <v>0</v>
      </c>
      <c r="Q335" s="27">
        <f t="shared" si="368"/>
        <v>52931</v>
      </c>
      <c r="R335" s="27">
        <f t="shared" ref="R335" si="430">R334</f>
        <v>10070</v>
      </c>
      <c r="S335" s="27">
        <f t="shared" ref="S335" si="431">S334</f>
        <v>10321</v>
      </c>
      <c r="T335" s="27">
        <f t="shared" ref="T335" si="432">T334</f>
        <v>10580</v>
      </c>
      <c r="U335" s="27">
        <f t="shared" ref="U335" si="433">U334</f>
        <v>10845</v>
      </c>
      <c r="V335" s="27">
        <f t="shared" ref="V335" si="434">V334</f>
        <v>11115</v>
      </c>
      <c r="W335" s="28">
        <v>0</v>
      </c>
    </row>
    <row r="336" spans="1:23" s="1" customFormat="1" ht="15" customHeight="1" x14ac:dyDescent="0.15">
      <c r="A336" s="41"/>
      <c r="B336" s="43"/>
      <c r="C336" s="11"/>
      <c r="D336" s="11"/>
      <c r="E336" s="71"/>
      <c r="F336" s="71"/>
      <c r="G336" s="66"/>
      <c r="H336" s="66"/>
      <c r="I336" s="66"/>
      <c r="J336" s="66"/>
      <c r="K336" s="66"/>
      <c r="L336" s="66"/>
      <c r="M336" s="66"/>
      <c r="N336" s="25" t="s">
        <v>756</v>
      </c>
      <c r="O336" s="26">
        <f t="shared" si="355"/>
        <v>26462</v>
      </c>
      <c r="P336" s="27">
        <v>0</v>
      </c>
      <c r="Q336" s="27">
        <f t="shared" si="368"/>
        <v>26462</v>
      </c>
      <c r="R336" s="27">
        <v>5034</v>
      </c>
      <c r="S336" s="27">
        <v>5160</v>
      </c>
      <c r="T336" s="27">
        <v>5289</v>
      </c>
      <c r="U336" s="27">
        <v>5422</v>
      </c>
      <c r="V336" s="27">
        <v>5557</v>
      </c>
      <c r="W336" s="28">
        <v>0</v>
      </c>
    </row>
    <row r="337" spans="1:23" s="1" customFormat="1" ht="15" customHeight="1" x14ac:dyDescent="0.15">
      <c r="A337" s="41"/>
      <c r="B337" s="43"/>
      <c r="C337" s="11"/>
      <c r="D337" s="11"/>
      <c r="E337" s="71"/>
      <c r="F337" s="71"/>
      <c r="G337" s="66"/>
      <c r="H337" s="66"/>
      <c r="I337" s="66"/>
      <c r="J337" s="66"/>
      <c r="K337" s="66"/>
      <c r="L337" s="66"/>
      <c r="M337" s="66"/>
      <c r="N337" s="25" t="s">
        <v>757</v>
      </c>
      <c r="O337" s="26">
        <f t="shared" si="355"/>
        <v>15878</v>
      </c>
      <c r="P337" s="27">
        <v>0</v>
      </c>
      <c r="Q337" s="27">
        <f t="shared" si="368"/>
        <v>15878</v>
      </c>
      <c r="R337" s="27">
        <v>3021</v>
      </c>
      <c r="S337" s="27">
        <v>3096</v>
      </c>
      <c r="T337" s="27">
        <v>3174</v>
      </c>
      <c r="U337" s="27">
        <v>3253</v>
      </c>
      <c r="V337" s="27">
        <v>3334</v>
      </c>
      <c r="W337" s="28">
        <v>0</v>
      </c>
    </row>
    <row r="338" spans="1:23" s="1" customFormat="1" ht="15" customHeight="1" x14ac:dyDescent="0.15">
      <c r="A338" s="41"/>
      <c r="B338" s="43"/>
      <c r="C338" s="11"/>
      <c r="D338" s="11"/>
      <c r="E338" s="72"/>
      <c r="F338" s="72"/>
      <c r="G338" s="67"/>
      <c r="H338" s="67"/>
      <c r="I338" s="67"/>
      <c r="J338" s="67"/>
      <c r="K338" s="67"/>
      <c r="L338" s="67"/>
      <c r="M338" s="67"/>
      <c r="N338" s="25" t="s">
        <v>758</v>
      </c>
      <c r="O338" s="26">
        <f t="shared" si="355"/>
        <v>10591</v>
      </c>
      <c r="P338" s="27">
        <v>0</v>
      </c>
      <c r="Q338" s="27">
        <f t="shared" si="368"/>
        <v>10591</v>
      </c>
      <c r="R338" s="27">
        <v>2015</v>
      </c>
      <c r="S338" s="27">
        <v>2065</v>
      </c>
      <c r="T338" s="27">
        <v>2117</v>
      </c>
      <c r="U338" s="27">
        <v>2170</v>
      </c>
      <c r="V338" s="27">
        <v>2224</v>
      </c>
      <c r="W338" s="28">
        <v>0</v>
      </c>
    </row>
    <row r="339" spans="1:23" s="1" customFormat="1" ht="15" customHeight="1" x14ac:dyDescent="0.15">
      <c r="A339" s="41"/>
      <c r="B339" s="43"/>
      <c r="C339" s="11"/>
      <c r="D339" s="11"/>
      <c r="E339" s="70" t="s">
        <v>759</v>
      </c>
      <c r="F339" s="70" t="s">
        <v>1442</v>
      </c>
      <c r="G339" s="10"/>
      <c r="H339" s="65" t="s">
        <v>760</v>
      </c>
      <c r="I339" s="65" t="s">
        <v>761</v>
      </c>
      <c r="J339" s="65" t="s">
        <v>762</v>
      </c>
      <c r="K339" s="65" t="s">
        <v>763</v>
      </c>
      <c r="L339" s="65" t="s">
        <v>764</v>
      </c>
      <c r="M339" s="65" t="s">
        <v>765</v>
      </c>
      <c r="N339" s="25" t="s">
        <v>766</v>
      </c>
      <c r="O339" s="26">
        <f t="shared" si="355"/>
        <v>2118</v>
      </c>
      <c r="P339" s="27">
        <v>0</v>
      </c>
      <c r="Q339" s="27">
        <f t="shared" si="368"/>
        <v>2118</v>
      </c>
      <c r="R339" s="27">
        <f>R341+R342</f>
        <v>403</v>
      </c>
      <c r="S339" s="27">
        <f t="shared" ref="S339:V339" si="435">S341+S342</f>
        <v>413</v>
      </c>
      <c r="T339" s="27">
        <f t="shared" si="435"/>
        <v>423</v>
      </c>
      <c r="U339" s="27">
        <f t="shared" si="435"/>
        <v>434</v>
      </c>
      <c r="V339" s="27">
        <f t="shared" si="435"/>
        <v>445</v>
      </c>
      <c r="W339" s="28">
        <v>0</v>
      </c>
    </row>
    <row r="340" spans="1:23" s="1" customFormat="1" ht="15" customHeight="1" x14ac:dyDescent="0.15">
      <c r="A340" s="41"/>
      <c r="B340" s="43"/>
      <c r="C340" s="11"/>
      <c r="D340" s="11"/>
      <c r="E340" s="71"/>
      <c r="F340" s="71"/>
      <c r="G340" s="11"/>
      <c r="H340" s="66"/>
      <c r="I340" s="66"/>
      <c r="J340" s="66"/>
      <c r="K340" s="66"/>
      <c r="L340" s="66"/>
      <c r="M340" s="66"/>
      <c r="N340" s="25" t="s">
        <v>767</v>
      </c>
      <c r="O340" s="26">
        <f t="shared" ref="O340:O403" si="436">P340+Q340</f>
        <v>2118</v>
      </c>
      <c r="P340" s="27">
        <v>0</v>
      </c>
      <c r="Q340" s="27">
        <f t="shared" si="368"/>
        <v>2118</v>
      </c>
      <c r="R340" s="27">
        <f t="shared" ref="R340" si="437">R339</f>
        <v>403</v>
      </c>
      <c r="S340" s="27">
        <f t="shared" ref="S340" si="438">S339</f>
        <v>413</v>
      </c>
      <c r="T340" s="27">
        <f t="shared" ref="T340" si="439">T339</f>
        <v>423</v>
      </c>
      <c r="U340" s="27">
        <f t="shared" ref="U340" si="440">U339</f>
        <v>434</v>
      </c>
      <c r="V340" s="27">
        <f t="shared" ref="V340" si="441">V339</f>
        <v>445</v>
      </c>
      <c r="W340" s="28">
        <v>0</v>
      </c>
    </row>
    <row r="341" spans="1:23" s="1" customFormat="1" ht="15" customHeight="1" x14ac:dyDescent="0.15">
      <c r="A341" s="41"/>
      <c r="B341" s="43"/>
      <c r="C341" s="11"/>
      <c r="D341" s="11"/>
      <c r="E341" s="71"/>
      <c r="F341" s="71"/>
      <c r="G341" s="11"/>
      <c r="H341" s="66"/>
      <c r="I341" s="66"/>
      <c r="J341" s="66"/>
      <c r="K341" s="66"/>
      <c r="L341" s="66"/>
      <c r="M341" s="66"/>
      <c r="N341" s="25" t="s">
        <v>768</v>
      </c>
      <c r="O341" s="26">
        <f t="shared" si="436"/>
        <v>1698</v>
      </c>
      <c r="P341" s="27">
        <v>0</v>
      </c>
      <c r="Q341" s="27">
        <f t="shared" si="368"/>
        <v>1698</v>
      </c>
      <c r="R341" s="27">
        <v>323</v>
      </c>
      <c r="S341" s="27">
        <v>331</v>
      </c>
      <c r="T341" s="27">
        <v>339</v>
      </c>
      <c r="U341" s="27">
        <v>348</v>
      </c>
      <c r="V341" s="27">
        <v>357</v>
      </c>
      <c r="W341" s="28">
        <v>0</v>
      </c>
    </row>
    <row r="342" spans="1:23" s="1" customFormat="1" ht="15" customHeight="1" x14ac:dyDescent="0.15">
      <c r="A342" s="41"/>
      <c r="B342" s="43"/>
      <c r="C342" s="11"/>
      <c r="D342" s="11"/>
      <c r="E342" s="72"/>
      <c r="F342" s="72"/>
      <c r="G342" s="12"/>
      <c r="H342" s="67"/>
      <c r="I342" s="67"/>
      <c r="J342" s="67"/>
      <c r="K342" s="67"/>
      <c r="L342" s="67"/>
      <c r="M342" s="67"/>
      <c r="N342" s="25" t="s">
        <v>769</v>
      </c>
      <c r="O342" s="26">
        <f t="shared" si="436"/>
        <v>420</v>
      </c>
      <c r="P342" s="27">
        <v>0</v>
      </c>
      <c r="Q342" s="27">
        <f t="shared" si="368"/>
        <v>420</v>
      </c>
      <c r="R342" s="27">
        <v>80</v>
      </c>
      <c r="S342" s="27">
        <v>82</v>
      </c>
      <c r="T342" s="27">
        <v>84</v>
      </c>
      <c r="U342" s="27">
        <v>86</v>
      </c>
      <c r="V342" s="27">
        <v>88</v>
      </c>
      <c r="W342" s="28">
        <v>0</v>
      </c>
    </row>
    <row r="343" spans="1:23" s="1" customFormat="1" ht="17.100000000000001" customHeight="1" x14ac:dyDescent="0.15">
      <c r="A343" s="41"/>
      <c r="B343" s="40"/>
      <c r="C343" s="45"/>
      <c r="D343" s="68" t="s">
        <v>770</v>
      </c>
      <c r="E343" s="69"/>
      <c r="F343" s="13"/>
      <c r="G343" s="13"/>
      <c r="H343" s="13"/>
      <c r="I343" s="13"/>
      <c r="J343" s="13"/>
      <c r="K343" s="13"/>
      <c r="L343" s="13"/>
      <c r="M343" s="13"/>
      <c r="N343" s="13"/>
      <c r="O343" s="26">
        <f t="shared" si="436"/>
        <v>11262</v>
      </c>
      <c r="P343" s="27">
        <v>0</v>
      </c>
      <c r="Q343" s="27">
        <f t="shared" si="368"/>
        <v>11262</v>
      </c>
      <c r="R343" s="27">
        <f>R344+R348</f>
        <v>2147</v>
      </c>
      <c r="S343" s="27">
        <f t="shared" ref="S343:V343" si="442">S344+S348</f>
        <v>2197</v>
      </c>
      <c r="T343" s="27">
        <f t="shared" si="442"/>
        <v>2251</v>
      </c>
      <c r="U343" s="27">
        <f t="shared" si="442"/>
        <v>2305</v>
      </c>
      <c r="V343" s="27">
        <f t="shared" si="442"/>
        <v>2362</v>
      </c>
      <c r="W343" s="28">
        <v>0</v>
      </c>
    </row>
    <row r="344" spans="1:23" s="1" customFormat="1" ht="15.95" customHeight="1" x14ac:dyDescent="0.15">
      <c r="A344" s="41"/>
      <c r="B344" s="43"/>
      <c r="C344" s="11"/>
      <c r="D344" s="11"/>
      <c r="E344" s="70" t="s">
        <v>771</v>
      </c>
      <c r="F344" s="70" t="s">
        <v>1443</v>
      </c>
      <c r="G344" s="65" t="s">
        <v>1316</v>
      </c>
      <c r="H344" s="65" t="s">
        <v>772</v>
      </c>
      <c r="I344" s="65" t="s">
        <v>773</v>
      </c>
      <c r="J344" s="65" t="s">
        <v>774</v>
      </c>
      <c r="K344" s="65" t="s">
        <v>775</v>
      </c>
      <c r="L344" s="65" t="s">
        <v>776</v>
      </c>
      <c r="M344" s="65" t="s">
        <v>777</v>
      </c>
      <c r="N344" s="25" t="s">
        <v>778</v>
      </c>
      <c r="O344" s="26">
        <f t="shared" si="436"/>
        <v>9304</v>
      </c>
      <c r="P344" s="27">
        <v>0</v>
      </c>
      <c r="Q344" s="27">
        <f t="shared" si="368"/>
        <v>9304</v>
      </c>
      <c r="R344" s="27">
        <f>R346+R347</f>
        <v>1770</v>
      </c>
      <c r="S344" s="27">
        <f t="shared" ref="S344:V344" si="443">S346+S347</f>
        <v>1814</v>
      </c>
      <c r="T344" s="27">
        <f t="shared" si="443"/>
        <v>1860</v>
      </c>
      <c r="U344" s="27">
        <f t="shared" si="443"/>
        <v>1906</v>
      </c>
      <c r="V344" s="27">
        <f t="shared" si="443"/>
        <v>1954</v>
      </c>
      <c r="W344" s="28">
        <v>0</v>
      </c>
    </row>
    <row r="345" spans="1:23" s="1" customFormat="1" ht="15.95" customHeight="1" x14ac:dyDescent="0.15">
      <c r="A345" s="41"/>
      <c r="B345" s="43"/>
      <c r="C345" s="11"/>
      <c r="D345" s="11"/>
      <c r="E345" s="71"/>
      <c r="F345" s="71"/>
      <c r="G345" s="66"/>
      <c r="H345" s="66"/>
      <c r="I345" s="66"/>
      <c r="J345" s="66"/>
      <c r="K345" s="66"/>
      <c r="L345" s="66"/>
      <c r="M345" s="66"/>
      <c r="N345" s="25" t="s">
        <v>779</v>
      </c>
      <c r="O345" s="26">
        <f t="shared" si="436"/>
        <v>9304</v>
      </c>
      <c r="P345" s="27">
        <v>0</v>
      </c>
      <c r="Q345" s="27">
        <f t="shared" si="368"/>
        <v>9304</v>
      </c>
      <c r="R345" s="27">
        <f t="shared" ref="R345" si="444">R344</f>
        <v>1770</v>
      </c>
      <c r="S345" s="27">
        <f t="shared" ref="S345" si="445">S344</f>
        <v>1814</v>
      </c>
      <c r="T345" s="27">
        <f t="shared" ref="T345" si="446">T344</f>
        <v>1860</v>
      </c>
      <c r="U345" s="27">
        <f t="shared" ref="U345" si="447">U344</f>
        <v>1906</v>
      </c>
      <c r="V345" s="27">
        <f t="shared" ref="V345" si="448">V344</f>
        <v>1954</v>
      </c>
      <c r="W345" s="28">
        <v>0</v>
      </c>
    </row>
    <row r="346" spans="1:23" s="1" customFormat="1" ht="15.95" customHeight="1" x14ac:dyDescent="0.15">
      <c r="A346" s="41"/>
      <c r="B346" s="43"/>
      <c r="C346" s="11"/>
      <c r="D346" s="11"/>
      <c r="E346" s="71"/>
      <c r="F346" s="71"/>
      <c r="G346" s="66"/>
      <c r="H346" s="66"/>
      <c r="I346" s="66"/>
      <c r="J346" s="66"/>
      <c r="K346" s="66"/>
      <c r="L346" s="66"/>
      <c r="M346" s="66"/>
      <c r="N346" s="25" t="s">
        <v>780</v>
      </c>
      <c r="O346" s="26">
        <f t="shared" si="436"/>
        <v>6513</v>
      </c>
      <c r="P346" s="27">
        <v>0</v>
      </c>
      <c r="Q346" s="27">
        <f t="shared" si="368"/>
        <v>6513</v>
      </c>
      <c r="R346" s="27">
        <v>1239</v>
      </c>
      <c r="S346" s="27">
        <v>1270</v>
      </c>
      <c r="T346" s="27">
        <v>1302</v>
      </c>
      <c r="U346" s="27">
        <v>1334</v>
      </c>
      <c r="V346" s="27">
        <v>1368</v>
      </c>
      <c r="W346" s="28">
        <v>0</v>
      </c>
    </row>
    <row r="347" spans="1:23" s="1" customFormat="1" ht="15.95" customHeight="1" x14ac:dyDescent="0.15">
      <c r="A347" s="41"/>
      <c r="B347" s="43"/>
      <c r="C347" s="11"/>
      <c r="D347" s="11"/>
      <c r="E347" s="72"/>
      <c r="F347" s="72"/>
      <c r="G347" s="67"/>
      <c r="H347" s="67"/>
      <c r="I347" s="67"/>
      <c r="J347" s="67"/>
      <c r="K347" s="67"/>
      <c r="L347" s="67"/>
      <c r="M347" s="67"/>
      <c r="N347" s="25" t="s">
        <v>781</v>
      </c>
      <c r="O347" s="26">
        <f t="shared" si="436"/>
        <v>2791</v>
      </c>
      <c r="P347" s="27">
        <v>0</v>
      </c>
      <c r="Q347" s="27">
        <f t="shared" si="368"/>
        <v>2791</v>
      </c>
      <c r="R347" s="27">
        <v>531</v>
      </c>
      <c r="S347" s="27">
        <v>544</v>
      </c>
      <c r="T347" s="27">
        <v>558</v>
      </c>
      <c r="U347" s="27">
        <v>572</v>
      </c>
      <c r="V347" s="27">
        <v>586</v>
      </c>
      <c r="W347" s="28">
        <v>0</v>
      </c>
    </row>
    <row r="348" spans="1:23" s="1" customFormat="1" ht="15.95" customHeight="1" x14ac:dyDescent="0.15">
      <c r="A348" s="41"/>
      <c r="B348" s="43"/>
      <c r="C348" s="11"/>
      <c r="D348" s="11"/>
      <c r="E348" s="70" t="s">
        <v>1401</v>
      </c>
      <c r="F348" s="70" t="s">
        <v>1444</v>
      </c>
      <c r="G348" s="10"/>
      <c r="H348" s="65" t="s">
        <v>782</v>
      </c>
      <c r="I348" s="65" t="s">
        <v>783</v>
      </c>
      <c r="J348" s="65" t="s">
        <v>784</v>
      </c>
      <c r="K348" s="65" t="s">
        <v>785</v>
      </c>
      <c r="L348" s="65" t="s">
        <v>786</v>
      </c>
      <c r="M348" s="65" t="s">
        <v>787</v>
      </c>
      <c r="N348" s="25" t="s">
        <v>788</v>
      </c>
      <c r="O348" s="26">
        <f t="shared" si="436"/>
        <v>1958</v>
      </c>
      <c r="P348" s="27">
        <v>0</v>
      </c>
      <c r="Q348" s="27">
        <f t="shared" ref="Q348:Q410" si="449">SUM(R348:V348)</f>
        <v>1958</v>
      </c>
      <c r="R348" s="27">
        <f>R350+R351</f>
        <v>377</v>
      </c>
      <c r="S348" s="27">
        <f t="shared" ref="S348:V348" si="450">S350+S351</f>
        <v>383</v>
      </c>
      <c r="T348" s="27">
        <f t="shared" si="450"/>
        <v>391</v>
      </c>
      <c r="U348" s="27">
        <f t="shared" si="450"/>
        <v>399</v>
      </c>
      <c r="V348" s="27">
        <f t="shared" si="450"/>
        <v>408</v>
      </c>
      <c r="W348" s="28">
        <v>0</v>
      </c>
    </row>
    <row r="349" spans="1:23" s="1" customFormat="1" ht="15.95" customHeight="1" x14ac:dyDescent="0.15">
      <c r="A349" s="41"/>
      <c r="B349" s="43"/>
      <c r="C349" s="11"/>
      <c r="D349" s="11"/>
      <c r="E349" s="71"/>
      <c r="F349" s="71"/>
      <c r="G349" s="11"/>
      <c r="H349" s="67"/>
      <c r="I349" s="67"/>
      <c r="J349" s="67"/>
      <c r="K349" s="67"/>
      <c r="L349" s="67"/>
      <c r="M349" s="67"/>
      <c r="N349" s="25" t="s">
        <v>789</v>
      </c>
      <c r="O349" s="26">
        <f t="shared" si="436"/>
        <v>1958</v>
      </c>
      <c r="P349" s="27">
        <v>0</v>
      </c>
      <c r="Q349" s="27">
        <f t="shared" si="449"/>
        <v>1958</v>
      </c>
      <c r="R349" s="27">
        <f t="shared" ref="R349" si="451">R348</f>
        <v>377</v>
      </c>
      <c r="S349" s="27">
        <f t="shared" ref="S349" si="452">S348</f>
        <v>383</v>
      </c>
      <c r="T349" s="27">
        <f t="shared" ref="T349" si="453">T348</f>
        <v>391</v>
      </c>
      <c r="U349" s="27">
        <f t="shared" ref="U349" si="454">U348</f>
        <v>399</v>
      </c>
      <c r="V349" s="27">
        <f t="shared" ref="V349" si="455">V348</f>
        <v>408</v>
      </c>
      <c r="W349" s="28">
        <v>0</v>
      </c>
    </row>
    <row r="350" spans="1:23" s="1" customFormat="1" ht="15.95" customHeight="1" x14ac:dyDescent="0.15">
      <c r="A350" s="41"/>
      <c r="B350" s="43"/>
      <c r="C350" s="11"/>
      <c r="D350" s="11"/>
      <c r="E350" s="71"/>
      <c r="F350" s="71"/>
      <c r="G350" s="11"/>
      <c r="H350" s="65" t="s">
        <v>790</v>
      </c>
      <c r="I350" s="65" t="s">
        <v>791</v>
      </c>
      <c r="J350" s="65" t="s">
        <v>792</v>
      </c>
      <c r="K350" s="65" t="s">
        <v>793</v>
      </c>
      <c r="L350" s="65" t="s">
        <v>794</v>
      </c>
      <c r="M350" s="65" t="s">
        <v>795</v>
      </c>
      <c r="N350" s="25" t="s">
        <v>796</v>
      </c>
      <c r="O350" s="26">
        <f t="shared" si="436"/>
        <v>1762</v>
      </c>
      <c r="P350" s="27">
        <v>0</v>
      </c>
      <c r="Q350" s="27">
        <f t="shared" si="449"/>
        <v>1762</v>
      </c>
      <c r="R350" s="27">
        <v>339</v>
      </c>
      <c r="S350" s="27">
        <v>345</v>
      </c>
      <c r="T350" s="27">
        <v>352</v>
      </c>
      <c r="U350" s="27">
        <v>359</v>
      </c>
      <c r="V350" s="27">
        <v>367</v>
      </c>
      <c r="W350" s="28">
        <v>0</v>
      </c>
    </row>
    <row r="351" spans="1:23" s="1" customFormat="1" ht="15.95" customHeight="1" x14ac:dyDescent="0.15">
      <c r="A351" s="41"/>
      <c r="B351" s="43"/>
      <c r="C351" s="11"/>
      <c r="D351" s="11"/>
      <c r="E351" s="72"/>
      <c r="F351" s="72"/>
      <c r="G351" s="12"/>
      <c r="H351" s="67"/>
      <c r="I351" s="67"/>
      <c r="J351" s="67"/>
      <c r="K351" s="67"/>
      <c r="L351" s="67"/>
      <c r="M351" s="67"/>
      <c r="N351" s="25" t="s">
        <v>797</v>
      </c>
      <c r="O351" s="26">
        <f t="shared" si="436"/>
        <v>196</v>
      </c>
      <c r="P351" s="27">
        <v>0</v>
      </c>
      <c r="Q351" s="27">
        <f t="shared" si="449"/>
        <v>196</v>
      </c>
      <c r="R351" s="27">
        <v>38</v>
      </c>
      <c r="S351" s="27">
        <v>38</v>
      </c>
      <c r="T351" s="27">
        <v>39</v>
      </c>
      <c r="U351" s="27">
        <v>40</v>
      </c>
      <c r="V351" s="27">
        <v>41</v>
      </c>
      <c r="W351" s="28">
        <v>0</v>
      </c>
    </row>
    <row r="352" spans="1:23" s="1" customFormat="1" ht="17.100000000000001" customHeight="1" x14ac:dyDescent="0.15">
      <c r="A352" s="41"/>
      <c r="B352" s="40"/>
      <c r="C352" s="45"/>
      <c r="D352" s="68" t="s">
        <v>798</v>
      </c>
      <c r="E352" s="69"/>
      <c r="F352" s="13"/>
      <c r="G352" s="13"/>
      <c r="H352" s="13"/>
      <c r="I352" s="13"/>
      <c r="J352" s="13"/>
      <c r="K352" s="13"/>
      <c r="L352" s="13"/>
      <c r="M352" s="13"/>
      <c r="N352" s="13"/>
      <c r="O352" s="26">
        <f t="shared" si="436"/>
        <v>4751</v>
      </c>
      <c r="P352" s="27">
        <v>184</v>
      </c>
      <c r="Q352" s="27">
        <f t="shared" si="449"/>
        <v>4567</v>
      </c>
      <c r="R352" s="27">
        <f>R353</f>
        <v>2582</v>
      </c>
      <c r="S352" s="27">
        <f t="shared" ref="S352:V352" si="456">S353</f>
        <v>1985</v>
      </c>
      <c r="T352" s="27">
        <f t="shared" si="456"/>
        <v>0</v>
      </c>
      <c r="U352" s="27">
        <f t="shared" si="456"/>
        <v>0</v>
      </c>
      <c r="V352" s="27">
        <f t="shared" si="456"/>
        <v>0</v>
      </c>
      <c r="W352" s="28">
        <v>0</v>
      </c>
    </row>
    <row r="353" spans="1:23" s="1" customFormat="1" ht="17.100000000000001" customHeight="1" x14ac:dyDescent="0.15">
      <c r="A353" s="41"/>
      <c r="B353" s="43"/>
      <c r="C353" s="11"/>
      <c r="D353" s="11"/>
      <c r="E353" s="70" t="s">
        <v>1336</v>
      </c>
      <c r="F353" s="70" t="s">
        <v>1445</v>
      </c>
      <c r="G353" s="10"/>
      <c r="H353" s="65" t="s">
        <v>799</v>
      </c>
      <c r="I353" s="65" t="s">
        <v>800</v>
      </c>
      <c r="J353" s="65" t="s">
        <v>801</v>
      </c>
      <c r="K353" s="65" t="s">
        <v>802</v>
      </c>
      <c r="L353" s="65" t="s">
        <v>803</v>
      </c>
      <c r="M353" s="65" t="s">
        <v>804</v>
      </c>
      <c r="N353" s="25" t="s">
        <v>805</v>
      </c>
      <c r="O353" s="26">
        <f t="shared" si="436"/>
        <v>4751</v>
      </c>
      <c r="P353" s="27">
        <v>184</v>
      </c>
      <c r="Q353" s="27">
        <f t="shared" si="449"/>
        <v>4567</v>
      </c>
      <c r="R353" s="27">
        <f>R355+R356</f>
        <v>2582</v>
      </c>
      <c r="S353" s="27">
        <f t="shared" ref="S353:V353" si="457">S355+S356</f>
        <v>1985</v>
      </c>
      <c r="T353" s="27">
        <f t="shared" si="457"/>
        <v>0</v>
      </c>
      <c r="U353" s="27">
        <f t="shared" si="457"/>
        <v>0</v>
      </c>
      <c r="V353" s="27">
        <f t="shared" si="457"/>
        <v>0</v>
      </c>
      <c r="W353" s="28">
        <v>0</v>
      </c>
    </row>
    <row r="354" spans="1:23" s="1" customFormat="1" ht="17.100000000000001" customHeight="1" x14ac:dyDescent="0.15">
      <c r="A354" s="41"/>
      <c r="B354" s="43"/>
      <c r="C354" s="11"/>
      <c r="D354" s="11"/>
      <c r="E354" s="71"/>
      <c r="F354" s="71"/>
      <c r="G354" s="11"/>
      <c r="H354" s="66"/>
      <c r="I354" s="66"/>
      <c r="J354" s="66"/>
      <c r="K354" s="66"/>
      <c r="L354" s="66"/>
      <c r="M354" s="66"/>
      <c r="N354" s="25" t="s">
        <v>806</v>
      </c>
      <c r="O354" s="26">
        <f t="shared" si="436"/>
        <v>4751</v>
      </c>
      <c r="P354" s="27">
        <v>184</v>
      </c>
      <c r="Q354" s="27">
        <f t="shared" si="449"/>
        <v>4567</v>
      </c>
      <c r="R354" s="27">
        <f t="shared" ref="R354" si="458">R353</f>
        <v>2582</v>
      </c>
      <c r="S354" s="27">
        <f t="shared" ref="S354" si="459">S353</f>
        <v>1985</v>
      </c>
      <c r="T354" s="27">
        <f t="shared" ref="T354" si="460">T353</f>
        <v>0</v>
      </c>
      <c r="U354" s="27">
        <f t="shared" ref="U354" si="461">U353</f>
        <v>0</v>
      </c>
      <c r="V354" s="27">
        <f t="shared" ref="V354" si="462">V353</f>
        <v>0</v>
      </c>
      <c r="W354" s="28">
        <v>0</v>
      </c>
    </row>
    <row r="355" spans="1:23" s="1" customFormat="1" ht="17.100000000000001" customHeight="1" x14ac:dyDescent="0.15">
      <c r="A355" s="41"/>
      <c r="B355" s="43"/>
      <c r="C355" s="11"/>
      <c r="D355" s="11"/>
      <c r="E355" s="71"/>
      <c r="F355" s="71"/>
      <c r="G355" s="11"/>
      <c r="H355" s="66"/>
      <c r="I355" s="66"/>
      <c r="J355" s="66"/>
      <c r="K355" s="66"/>
      <c r="L355" s="66"/>
      <c r="M355" s="66"/>
      <c r="N355" s="25" t="s">
        <v>807</v>
      </c>
      <c r="O355" s="26">
        <f t="shared" si="436"/>
        <v>3000</v>
      </c>
      <c r="P355" s="27">
        <v>138</v>
      </c>
      <c r="Q355" s="27">
        <f t="shared" si="449"/>
        <v>2862</v>
      </c>
      <c r="R355" s="27">
        <v>1373</v>
      </c>
      <c r="S355" s="27">
        <v>1489</v>
      </c>
      <c r="T355" s="27">
        <v>0</v>
      </c>
      <c r="U355" s="27">
        <v>0</v>
      </c>
      <c r="V355" s="27">
        <v>0</v>
      </c>
      <c r="W355" s="28">
        <v>0</v>
      </c>
    </row>
    <row r="356" spans="1:23" s="1" customFormat="1" ht="17.100000000000001" customHeight="1" x14ac:dyDescent="0.15">
      <c r="A356" s="41"/>
      <c r="B356" s="43"/>
      <c r="C356" s="11"/>
      <c r="D356" s="11"/>
      <c r="E356" s="72"/>
      <c r="F356" s="72"/>
      <c r="G356" s="12"/>
      <c r="H356" s="67"/>
      <c r="I356" s="67"/>
      <c r="J356" s="67"/>
      <c r="K356" s="67"/>
      <c r="L356" s="67"/>
      <c r="M356" s="67"/>
      <c r="N356" s="25" t="s">
        <v>808</v>
      </c>
      <c r="O356" s="26">
        <f t="shared" si="436"/>
        <v>1751</v>
      </c>
      <c r="P356" s="27">
        <v>46</v>
      </c>
      <c r="Q356" s="27">
        <f t="shared" si="449"/>
        <v>1705</v>
      </c>
      <c r="R356" s="27">
        <v>1209</v>
      </c>
      <c r="S356" s="27">
        <v>496</v>
      </c>
      <c r="T356" s="27">
        <v>0</v>
      </c>
      <c r="U356" s="27">
        <v>0</v>
      </c>
      <c r="V356" s="27">
        <v>0</v>
      </c>
      <c r="W356" s="28">
        <v>0</v>
      </c>
    </row>
    <row r="357" spans="1:23" s="1" customFormat="1" ht="17.100000000000001" customHeight="1" x14ac:dyDescent="0.15">
      <c r="A357" s="41"/>
      <c r="B357" s="40"/>
      <c r="C357" s="45"/>
      <c r="D357" s="68" t="s">
        <v>809</v>
      </c>
      <c r="E357" s="69"/>
      <c r="F357" s="13"/>
      <c r="G357" s="13"/>
      <c r="H357" s="13"/>
      <c r="I357" s="13"/>
      <c r="J357" s="13"/>
      <c r="K357" s="13"/>
      <c r="L357" s="13"/>
      <c r="M357" s="13"/>
      <c r="N357" s="13"/>
      <c r="O357" s="26">
        <f t="shared" si="436"/>
        <v>7527</v>
      </c>
      <c r="P357" s="27">
        <v>0</v>
      </c>
      <c r="Q357" s="27">
        <f t="shared" si="449"/>
        <v>7527</v>
      </c>
      <c r="R357" s="27">
        <f>R358</f>
        <v>1432</v>
      </c>
      <c r="S357" s="27">
        <f t="shared" ref="S357" si="463">S358</f>
        <v>1468</v>
      </c>
      <c r="T357" s="27">
        <f t="shared" ref="T357" si="464">T358</f>
        <v>1505</v>
      </c>
      <c r="U357" s="27">
        <f t="shared" ref="U357" si="465">U358</f>
        <v>1542</v>
      </c>
      <c r="V357" s="27">
        <f t="shared" ref="V357" si="466">V358</f>
        <v>1580</v>
      </c>
      <c r="W357" s="28">
        <v>0</v>
      </c>
    </row>
    <row r="358" spans="1:23" s="1" customFormat="1" ht="15.95" customHeight="1" x14ac:dyDescent="0.15">
      <c r="A358" s="41"/>
      <c r="B358" s="43"/>
      <c r="C358" s="11"/>
      <c r="D358" s="11"/>
      <c r="E358" s="70" t="s">
        <v>810</v>
      </c>
      <c r="F358" s="70" t="s">
        <v>1374</v>
      </c>
      <c r="G358" s="10"/>
      <c r="H358" s="65" t="s">
        <v>811</v>
      </c>
      <c r="I358" s="65" t="s">
        <v>812</v>
      </c>
      <c r="J358" s="65" t="s">
        <v>813</v>
      </c>
      <c r="K358" s="65" t="s">
        <v>814</v>
      </c>
      <c r="L358" s="65" t="s">
        <v>815</v>
      </c>
      <c r="M358" s="65" t="s">
        <v>816</v>
      </c>
      <c r="N358" s="25" t="s">
        <v>817</v>
      </c>
      <c r="O358" s="26">
        <f t="shared" si="436"/>
        <v>7527</v>
      </c>
      <c r="P358" s="27">
        <v>0</v>
      </c>
      <c r="Q358" s="27">
        <f t="shared" si="449"/>
        <v>7527</v>
      </c>
      <c r="R358" s="27">
        <f>R360+R361</f>
        <v>1432</v>
      </c>
      <c r="S358" s="27">
        <f t="shared" ref="S358:V358" si="467">S360+S361</f>
        <v>1468</v>
      </c>
      <c r="T358" s="27">
        <f t="shared" si="467"/>
        <v>1505</v>
      </c>
      <c r="U358" s="27">
        <f t="shared" si="467"/>
        <v>1542</v>
      </c>
      <c r="V358" s="27">
        <f t="shared" si="467"/>
        <v>1580</v>
      </c>
      <c r="W358" s="28">
        <v>0</v>
      </c>
    </row>
    <row r="359" spans="1:23" s="1" customFormat="1" ht="15.95" customHeight="1" x14ac:dyDescent="0.15">
      <c r="A359" s="41"/>
      <c r="B359" s="43"/>
      <c r="C359" s="11"/>
      <c r="D359" s="11"/>
      <c r="E359" s="71"/>
      <c r="F359" s="71"/>
      <c r="G359" s="11"/>
      <c r="H359" s="66"/>
      <c r="I359" s="66"/>
      <c r="J359" s="66"/>
      <c r="K359" s="66"/>
      <c r="L359" s="66"/>
      <c r="M359" s="66"/>
      <c r="N359" s="25" t="s">
        <v>818</v>
      </c>
      <c r="O359" s="26">
        <f t="shared" si="436"/>
        <v>7527</v>
      </c>
      <c r="P359" s="27">
        <v>0</v>
      </c>
      <c r="Q359" s="27">
        <f t="shared" si="449"/>
        <v>7527</v>
      </c>
      <c r="R359" s="27">
        <f t="shared" ref="R359" si="468">R358</f>
        <v>1432</v>
      </c>
      <c r="S359" s="27">
        <f t="shared" ref="S359" si="469">S358</f>
        <v>1468</v>
      </c>
      <c r="T359" s="27">
        <f t="shared" ref="T359" si="470">T358</f>
        <v>1505</v>
      </c>
      <c r="U359" s="27">
        <f t="shared" ref="U359" si="471">U358</f>
        <v>1542</v>
      </c>
      <c r="V359" s="27">
        <f t="shared" ref="V359" si="472">V358</f>
        <v>1580</v>
      </c>
      <c r="W359" s="28">
        <v>0</v>
      </c>
    </row>
    <row r="360" spans="1:23" s="1" customFormat="1" ht="15.95" customHeight="1" x14ac:dyDescent="0.15">
      <c r="A360" s="41"/>
      <c r="B360" s="43"/>
      <c r="C360" s="11"/>
      <c r="D360" s="11"/>
      <c r="E360" s="71"/>
      <c r="F360" s="71"/>
      <c r="G360" s="11"/>
      <c r="H360" s="66"/>
      <c r="I360" s="66"/>
      <c r="J360" s="66"/>
      <c r="K360" s="66"/>
      <c r="L360" s="66"/>
      <c r="M360" s="66"/>
      <c r="N360" s="25" t="s">
        <v>819</v>
      </c>
      <c r="O360" s="26">
        <f t="shared" si="436"/>
        <v>5292</v>
      </c>
      <c r="P360" s="27">
        <v>0</v>
      </c>
      <c r="Q360" s="27">
        <f t="shared" si="449"/>
        <v>5292</v>
      </c>
      <c r="R360" s="27">
        <v>1007</v>
      </c>
      <c r="S360" s="27">
        <v>1032</v>
      </c>
      <c r="T360" s="27">
        <v>1058</v>
      </c>
      <c r="U360" s="27">
        <v>1084</v>
      </c>
      <c r="V360" s="27">
        <v>1111</v>
      </c>
      <c r="W360" s="28">
        <v>0</v>
      </c>
    </row>
    <row r="361" spans="1:23" s="1" customFormat="1" ht="15.95" customHeight="1" x14ac:dyDescent="0.15">
      <c r="A361" s="41"/>
      <c r="B361" s="43"/>
      <c r="C361" s="11"/>
      <c r="D361" s="11"/>
      <c r="E361" s="72"/>
      <c r="F361" s="71"/>
      <c r="G361" s="11"/>
      <c r="H361" s="66"/>
      <c r="I361" s="66"/>
      <c r="J361" s="66"/>
      <c r="K361" s="66"/>
      <c r="L361" s="66"/>
      <c r="M361" s="66"/>
      <c r="N361" s="25" t="s">
        <v>820</v>
      </c>
      <c r="O361" s="26">
        <f t="shared" si="436"/>
        <v>2235</v>
      </c>
      <c r="P361" s="27">
        <v>0</v>
      </c>
      <c r="Q361" s="27">
        <f t="shared" si="449"/>
        <v>2235</v>
      </c>
      <c r="R361" s="27">
        <v>425</v>
      </c>
      <c r="S361" s="27">
        <v>436</v>
      </c>
      <c r="T361" s="27">
        <v>447</v>
      </c>
      <c r="U361" s="27">
        <v>458</v>
      </c>
      <c r="V361" s="27">
        <v>469</v>
      </c>
      <c r="W361" s="28">
        <v>0</v>
      </c>
    </row>
    <row r="362" spans="1:23" s="1" customFormat="1" ht="17.100000000000001" customHeight="1" x14ac:dyDescent="0.15">
      <c r="A362" s="30"/>
      <c r="B362" s="11"/>
      <c r="C362" s="68" t="s">
        <v>821</v>
      </c>
      <c r="D362" s="79"/>
      <c r="E362" s="79"/>
      <c r="F362" s="3"/>
      <c r="G362" s="3"/>
      <c r="H362" s="3"/>
      <c r="I362" s="3"/>
      <c r="J362" s="3"/>
      <c r="K362" s="3"/>
      <c r="L362" s="3"/>
      <c r="M362" s="3"/>
      <c r="N362" s="29"/>
      <c r="O362" s="26">
        <f t="shared" si="436"/>
        <v>25765</v>
      </c>
      <c r="P362" s="27">
        <v>0</v>
      </c>
      <c r="Q362" s="27">
        <f t="shared" si="449"/>
        <v>25765</v>
      </c>
      <c r="R362" s="27">
        <f>R363+R369</f>
        <v>4966</v>
      </c>
      <c r="S362" s="27">
        <f t="shared" ref="S362:U362" si="473">S363+S369</f>
        <v>5058</v>
      </c>
      <c r="T362" s="27">
        <f t="shared" si="473"/>
        <v>5151</v>
      </c>
      <c r="U362" s="27">
        <f t="shared" si="473"/>
        <v>5246</v>
      </c>
      <c r="V362" s="27">
        <f>V363+V369</f>
        <v>5344</v>
      </c>
      <c r="W362" s="28">
        <v>0</v>
      </c>
    </row>
    <row r="363" spans="1:23" s="1" customFormat="1" ht="17.100000000000001" customHeight="1" x14ac:dyDescent="0.15">
      <c r="A363" s="30"/>
      <c r="B363" s="11"/>
      <c r="C363" s="11"/>
      <c r="D363" s="68" t="s">
        <v>822</v>
      </c>
      <c r="E363" s="79"/>
      <c r="F363" s="3"/>
      <c r="G363" s="3"/>
      <c r="H363" s="3"/>
      <c r="I363" s="3"/>
      <c r="J363" s="3"/>
      <c r="K363" s="3"/>
      <c r="L363" s="3"/>
      <c r="M363" s="3"/>
      <c r="N363" s="29"/>
      <c r="O363" s="26">
        <f t="shared" si="436"/>
        <v>21637</v>
      </c>
      <c r="P363" s="27">
        <v>0</v>
      </c>
      <c r="Q363" s="27">
        <f t="shared" si="449"/>
        <v>21637</v>
      </c>
      <c r="R363" s="27">
        <f>R364</f>
        <v>4157</v>
      </c>
      <c r="S363" s="27">
        <f t="shared" ref="S363" si="474">S364</f>
        <v>4241</v>
      </c>
      <c r="T363" s="27">
        <f t="shared" ref="T363" si="475">T364</f>
        <v>4326</v>
      </c>
      <c r="U363" s="27">
        <f t="shared" ref="U363" si="476">U364</f>
        <v>4413</v>
      </c>
      <c r="V363" s="27">
        <f t="shared" ref="V363" si="477">V364</f>
        <v>4500</v>
      </c>
      <c r="W363" s="28">
        <v>0</v>
      </c>
    </row>
    <row r="364" spans="1:23" s="1" customFormat="1" ht="15.95" customHeight="1" x14ac:dyDescent="0.15">
      <c r="A364" s="30"/>
      <c r="B364" s="11"/>
      <c r="C364" s="11"/>
      <c r="D364" s="11"/>
      <c r="E364" s="70" t="s">
        <v>823</v>
      </c>
      <c r="F364" s="71" t="s">
        <v>1337</v>
      </c>
      <c r="G364" s="66" t="s">
        <v>1316</v>
      </c>
      <c r="H364" s="66" t="s">
        <v>824</v>
      </c>
      <c r="I364" s="66" t="s">
        <v>36</v>
      </c>
      <c r="J364" s="66" t="s">
        <v>825</v>
      </c>
      <c r="K364" s="66" t="s">
        <v>826</v>
      </c>
      <c r="L364" s="66" t="s">
        <v>827</v>
      </c>
      <c r="M364" s="66" t="s">
        <v>828</v>
      </c>
      <c r="N364" s="25" t="s">
        <v>829</v>
      </c>
      <c r="O364" s="26">
        <f t="shared" si="436"/>
        <v>21637</v>
      </c>
      <c r="P364" s="27">
        <v>0</v>
      </c>
      <c r="Q364" s="27">
        <f t="shared" si="449"/>
        <v>21637</v>
      </c>
      <c r="R364" s="27">
        <f>R366+R367+R368</f>
        <v>4157</v>
      </c>
      <c r="S364" s="27">
        <f t="shared" ref="S364:V364" si="478">S366+S367+S368</f>
        <v>4241</v>
      </c>
      <c r="T364" s="27">
        <f t="shared" si="478"/>
        <v>4326</v>
      </c>
      <c r="U364" s="27">
        <f t="shared" si="478"/>
        <v>4413</v>
      </c>
      <c r="V364" s="27">
        <f t="shared" si="478"/>
        <v>4500</v>
      </c>
      <c r="W364" s="28">
        <v>0</v>
      </c>
    </row>
    <row r="365" spans="1:23" s="1" customFormat="1" ht="15.95" customHeight="1" x14ac:dyDescent="0.15">
      <c r="A365" s="30"/>
      <c r="B365" s="11"/>
      <c r="C365" s="11"/>
      <c r="D365" s="11"/>
      <c r="E365" s="71"/>
      <c r="F365" s="71"/>
      <c r="G365" s="66"/>
      <c r="H365" s="66"/>
      <c r="I365" s="66"/>
      <c r="J365" s="66"/>
      <c r="K365" s="66"/>
      <c r="L365" s="66"/>
      <c r="M365" s="66"/>
      <c r="N365" s="25" t="s">
        <v>830</v>
      </c>
      <c r="O365" s="26">
        <f t="shared" si="436"/>
        <v>21637</v>
      </c>
      <c r="P365" s="27">
        <v>0</v>
      </c>
      <c r="Q365" s="27">
        <f t="shared" si="449"/>
        <v>21637</v>
      </c>
      <c r="R365" s="27">
        <f t="shared" ref="R365" si="479">R364</f>
        <v>4157</v>
      </c>
      <c r="S365" s="27">
        <f t="shared" ref="S365" si="480">S364</f>
        <v>4241</v>
      </c>
      <c r="T365" s="27">
        <f t="shared" ref="T365" si="481">T364</f>
        <v>4326</v>
      </c>
      <c r="U365" s="27">
        <f t="shared" ref="U365" si="482">U364</f>
        <v>4413</v>
      </c>
      <c r="V365" s="27">
        <f t="shared" ref="V365" si="483">V364</f>
        <v>4500</v>
      </c>
      <c r="W365" s="28">
        <v>0</v>
      </c>
    </row>
    <row r="366" spans="1:23" s="1" customFormat="1" ht="15.95" customHeight="1" x14ac:dyDescent="0.15">
      <c r="A366" s="30"/>
      <c r="B366" s="11"/>
      <c r="C366" s="11"/>
      <c r="D366" s="11"/>
      <c r="E366" s="71"/>
      <c r="F366" s="71"/>
      <c r="G366" s="66"/>
      <c r="H366" s="66"/>
      <c r="I366" s="66"/>
      <c r="J366" s="66"/>
      <c r="K366" s="66"/>
      <c r="L366" s="66"/>
      <c r="M366" s="66"/>
      <c r="N366" s="25" t="s">
        <v>831</v>
      </c>
      <c r="O366" s="26">
        <f t="shared" si="436"/>
        <v>17309</v>
      </c>
      <c r="P366" s="27">
        <v>0</v>
      </c>
      <c r="Q366" s="27">
        <f t="shared" si="449"/>
        <v>17309</v>
      </c>
      <c r="R366" s="27">
        <v>3326</v>
      </c>
      <c r="S366" s="27">
        <v>3393</v>
      </c>
      <c r="T366" s="27">
        <v>3460</v>
      </c>
      <c r="U366" s="27">
        <v>3530</v>
      </c>
      <c r="V366" s="27">
        <v>3600</v>
      </c>
      <c r="W366" s="28">
        <v>0</v>
      </c>
    </row>
    <row r="367" spans="1:23" s="1" customFormat="1" ht="15.95" customHeight="1" x14ac:dyDescent="0.15">
      <c r="A367" s="30"/>
      <c r="B367" s="11"/>
      <c r="C367" s="11"/>
      <c r="D367" s="11"/>
      <c r="E367" s="71"/>
      <c r="F367" s="71"/>
      <c r="G367" s="66"/>
      <c r="H367" s="66"/>
      <c r="I367" s="66"/>
      <c r="J367" s="66"/>
      <c r="K367" s="66"/>
      <c r="L367" s="66"/>
      <c r="M367" s="66"/>
      <c r="N367" s="25" t="s">
        <v>832</v>
      </c>
      <c r="O367" s="26">
        <f t="shared" si="436"/>
        <v>3030</v>
      </c>
      <c r="P367" s="27">
        <v>0</v>
      </c>
      <c r="Q367" s="27">
        <f t="shared" si="449"/>
        <v>3030</v>
      </c>
      <c r="R367" s="27">
        <v>582</v>
      </c>
      <c r="S367" s="27">
        <v>594</v>
      </c>
      <c r="T367" s="27">
        <v>606</v>
      </c>
      <c r="U367" s="27">
        <v>618</v>
      </c>
      <c r="V367" s="27">
        <v>630</v>
      </c>
      <c r="W367" s="28">
        <v>0</v>
      </c>
    </row>
    <row r="368" spans="1:23" s="1" customFormat="1" ht="15.95" customHeight="1" x14ac:dyDescent="0.15">
      <c r="A368" s="30"/>
      <c r="B368" s="11"/>
      <c r="C368" s="11"/>
      <c r="D368" s="11"/>
      <c r="E368" s="72"/>
      <c r="F368" s="72"/>
      <c r="G368" s="67"/>
      <c r="H368" s="67"/>
      <c r="I368" s="67"/>
      <c r="J368" s="67"/>
      <c r="K368" s="67"/>
      <c r="L368" s="67"/>
      <c r="M368" s="67"/>
      <c r="N368" s="25" t="s">
        <v>833</v>
      </c>
      <c r="O368" s="26">
        <f t="shared" si="436"/>
        <v>1298</v>
      </c>
      <c r="P368" s="27">
        <v>0</v>
      </c>
      <c r="Q368" s="27">
        <f t="shared" si="449"/>
        <v>1298</v>
      </c>
      <c r="R368" s="27">
        <v>249</v>
      </c>
      <c r="S368" s="27">
        <v>254</v>
      </c>
      <c r="T368" s="27">
        <v>260</v>
      </c>
      <c r="U368" s="27">
        <v>265</v>
      </c>
      <c r="V368" s="27">
        <v>270</v>
      </c>
      <c r="W368" s="28">
        <v>0</v>
      </c>
    </row>
    <row r="369" spans="1:23" s="1" customFormat="1" ht="15.95" customHeight="1" x14ac:dyDescent="0.15">
      <c r="A369" s="30"/>
      <c r="B369" s="11"/>
      <c r="C369" s="11"/>
      <c r="D369" s="68" t="s">
        <v>834</v>
      </c>
      <c r="E369" s="69"/>
      <c r="F369" s="13"/>
      <c r="G369" s="13"/>
      <c r="H369" s="13"/>
      <c r="I369" s="13"/>
      <c r="J369" s="13"/>
      <c r="K369" s="13"/>
      <c r="L369" s="13"/>
      <c r="M369" s="13"/>
      <c r="N369" s="13"/>
      <c r="O369" s="26">
        <f t="shared" si="436"/>
        <v>4128</v>
      </c>
      <c r="P369" s="27">
        <v>0</v>
      </c>
      <c r="Q369" s="27">
        <f t="shared" si="449"/>
        <v>4128</v>
      </c>
      <c r="R369" s="27">
        <f>R370</f>
        <v>809</v>
      </c>
      <c r="S369" s="27">
        <f t="shared" ref="S369" si="484">S370</f>
        <v>817</v>
      </c>
      <c r="T369" s="27">
        <f t="shared" ref="T369" si="485">T370</f>
        <v>825</v>
      </c>
      <c r="U369" s="27">
        <f t="shared" ref="U369" si="486">U370</f>
        <v>833</v>
      </c>
      <c r="V369" s="27">
        <f t="shared" ref="V369" si="487">V370</f>
        <v>844</v>
      </c>
      <c r="W369" s="28">
        <v>0</v>
      </c>
    </row>
    <row r="370" spans="1:23" s="1" customFormat="1" ht="15.95" customHeight="1" x14ac:dyDescent="0.15">
      <c r="A370" s="30"/>
      <c r="B370" s="11"/>
      <c r="C370" s="11"/>
      <c r="D370" s="11"/>
      <c r="E370" s="70" t="s">
        <v>1362</v>
      </c>
      <c r="F370" s="70" t="s">
        <v>1338</v>
      </c>
      <c r="G370" s="10"/>
      <c r="H370" s="65" t="s">
        <v>835</v>
      </c>
      <c r="I370" s="65" t="s">
        <v>836</v>
      </c>
      <c r="J370" s="65" t="s">
        <v>837</v>
      </c>
      <c r="K370" s="65" t="s">
        <v>838</v>
      </c>
      <c r="L370" s="65" t="s">
        <v>839</v>
      </c>
      <c r="M370" s="65" t="s">
        <v>840</v>
      </c>
      <c r="N370" s="25" t="s">
        <v>841</v>
      </c>
      <c r="O370" s="26">
        <f t="shared" si="436"/>
        <v>4128</v>
      </c>
      <c r="P370" s="27">
        <v>0</v>
      </c>
      <c r="Q370" s="27">
        <f t="shared" si="449"/>
        <v>4128</v>
      </c>
      <c r="R370" s="27">
        <f>R372+R373</f>
        <v>809</v>
      </c>
      <c r="S370" s="27">
        <f t="shared" ref="S370:V370" si="488">S372+S373</f>
        <v>817</v>
      </c>
      <c r="T370" s="27">
        <f t="shared" si="488"/>
        <v>825</v>
      </c>
      <c r="U370" s="27">
        <f t="shared" si="488"/>
        <v>833</v>
      </c>
      <c r="V370" s="27">
        <f t="shared" si="488"/>
        <v>844</v>
      </c>
      <c r="W370" s="28">
        <v>0</v>
      </c>
    </row>
    <row r="371" spans="1:23" s="1" customFormat="1" ht="15.95" customHeight="1" x14ac:dyDescent="0.15">
      <c r="A371" s="30"/>
      <c r="B371" s="11"/>
      <c r="C371" s="11"/>
      <c r="D371" s="11"/>
      <c r="E371" s="71"/>
      <c r="F371" s="71"/>
      <c r="G371" s="11"/>
      <c r="H371" s="66"/>
      <c r="I371" s="66"/>
      <c r="J371" s="66"/>
      <c r="K371" s="66"/>
      <c r="L371" s="66"/>
      <c r="M371" s="66"/>
      <c r="N371" s="25" t="s">
        <v>842</v>
      </c>
      <c r="O371" s="26">
        <f t="shared" si="436"/>
        <v>4128</v>
      </c>
      <c r="P371" s="27">
        <v>0</v>
      </c>
      <c r="Q371" s="27">
        <f t="shared" si="449"/>
        <v>4128</v>
      </c>
      <c r="R371" s="27">
        <f t="shared" ref="R371" si="489">R370</f>
        <v>809</v>
      </c>
      <c r="S371" s="27">
        <f t="shared" ref="S371" si="490">S370</f>
        <v>817</v>
      </c>
      <c r="T371" s="27">
        <f t="shared" ref="T371" si="491">T370</f>
        <v>825</v>
      </c>
      <c r="U371" s="27">
        <f t="shared" ref="U371" si="492">U370</f>
        <v>833</v>
      </c>
      <c r="V371" s="27">
        <f t="shared" ref="V371" si="493">V370</f>
        <v>844</v>
      </c>
      <c r="W371" s="28">
        <v>0</v>
      </c>
    </row>
    <row r="372" spans="1:23" s="1" customFormat="1" ht="15.95" customHeight="1" x14ac:dyDescent="0.15">
      <c r="A372" s="30"/>
      <c r="B372" s="11"/>
      <c r="C372" s="11"/>
      <c r="D372" s="11"/>
      <c r="E372" s="71"/>
      <c r="F372" s="71"/>
      <c r="G372" s="11"/>
      <c r="H372" s="66"/>
      <c r="I372" s="66"/>
      <c r="J372" s="66"/>
      <c r="K372" s="66"/>
      <c r="L372" s="66"/>
      <c r="M372" s="66"/>
      <c r="N372" s="25" t="s">
        <v>843</v>
      </c>
      <c r="O372" s="26">
        <f t="shared" si="436"/>
        <v>2473</v>
      </c>
      <c r="P372" s="27">
        <v>0</v>
      </c>
      <c r="Q372" s="27">
        <f t="shared" si="449"/>
        <v>2473</v>
      </c>
      <c r="R372" s="27">
        <v>485</v>
      </c>
      <c r="S372" s="27">
        <v>490</v>
      </c>
      <c r="T372" s="27">
        <v>495</v>
      </c>
      <c r="U372" s="27">
        <v>499</v>
      </c>
      <c r="V372" s="27">
        <v>504</v>
      </c>
      <c r="W372" s="28">
        <v>0</v>
      </c>
    </row>
    <row r="373" spans="1:23" s="1" customFormat="1" ht="15.95" customHeight="1" x14ac:dyDescent="0.15">
      <c r="A373" s="30"/>
      <c r="B373" s="11"/>
      <c r="C373" s="11"/>
      <c r="D373" s="11"/>
      <c r="E373" s="72"/>
      <c r="F373" s="71"/>
      <c r="G373" s="11"/>
      <c r="H373" s="66"/>
      <c r="I373" s="66"/>
      <c r="J373" s="66"/>
      <c r="K373" s="66"/>
      <c r="L373" s="66"/>
      <c r="M373" s="66"/>
      <c r="N373" s="25" t="s">
        <v>844</v>
      </c>
      <c r="O373" s="26">
        <f t="shared" si="436"/>
        <v>1655</v>
      </c>
      <c r="P373" s="27">
        <v>0</v>
      </c>
      <c r="Q373" s="27">
        <f t="shared" si="449"/>
        <v>1655</v>
      </c>
      <c r="R373" s="27">
        <v>324</v>
      </c>
      <c r="S373" s="27">
        <v>327</v>
      </c>
      <c r="T373" s="27">
        <v>330</v>
      </c>
      <c r="U373" s="27">
        <v>334</v>
      </c>
      <c r="V373" s="27">
        <v>340</v>
      </c>
      <c r="W373" s="28">
        <v>0</v>
      </c>
    </row>
    <row r="374" spans="1:23" s="1" customFormat="1" ht="17.100000000000001" customHeight="1" x14ac:dyDescent="0.15">
      <c r="A374" s="30"/>
      <c r="B374" s="68" t="s">
        <v>845</v>
      </c>
      <c r="C374" s="79"/>
      <c r="D374" s="79"/>
      <c r="E374" s="79"/>
      <c r="F374" s="3"/>
      <c r="G374" s="3"/>
      <c r="H374" s="3"/>
      <c r="I374" s="3"/>
      <c r="J374" s="3"/>
      <c r="K374" s="3"/>
      <c r="L374" s="3"/>
      <c r="M374" s="3"/>
      <c r="N374" s="29"/>
      <c r="O374" s="26">
        <f t="shared" si="436"/>
        <v>2081</v>
      </c>
      <c r="P374" s="27">
        <v>0</v>
      </c>
      <c r="Q374" s="27">
        <f t="shared" si="449"/>
        <v>2081</v>
      </c>
      <c r="R374" s="27">
        <f>R375</f>
        <v>400</v>
      </c>
      <c r="S374" s="27">
        <f t="shared" ref="S374:V374" si="494">S375</f>
        <v>408</v>
      </c>
      <c r="T374" s="27">
        <f t="shared" si="494"/>
        <v>416</v>
      </c>
      <c r="U374" s="27">
        <f t="shared" si="494"/>
        <v>424</v>
      </c>
      <c r="V374" s="27">
        <f t="shared" si="494"/>
        <v>433</v>
      </c>
      <c r="W374" s="28">
        <v>0</v>
      </c>
    </row>
    <row r="375" spans="1:23" s="1" customFormat="1" ht="17.100000000000001" customHeight="1" x14ac:dyDescent="0.15">
      <c r="A375" s="30"/>
      <c r="B375" s="11"/>
      <c r="C375" s="68" t="s">
        <v>846</v>
      </c>
      <c r="D375" s="79"/>
      <c r="E375" s="79"/>
      <c r="F375" s="3"/>
      <c r="G375" s="3"/>
      <c r="H375" s="3"/>
      <c r="I375" s="3"/>
      <c r="J375" s="3"/>
      <c r="K375" s="3"/>
      <c r="L375" s="3"/>
      <c r="M375" s="3"/>
      <c r="N375" s="29"/>
      <c r="O375" s="26">
        <f t="shared" si="436"/>
        <v>2081</v>
      </c>
      <c r="P375" s="27">
        <v>0</v>
      </c>
      <c r="Q375" s="27">
        <f t="shared" si="449"/>
        <v>2081</v>
      </c>
      <c r="R375" s="27">
        <f>R376</f>
        <v>400</v>
      </c>
      <c r="S375" s="27">
        <f t="shared" ref="S375:V375" si="495">S376</f>
        <v>408</v>
      </c>
      <c r="T375" s="27">
        <f t="shared" si="495"/>
        <v>416</v>
      </c>
      <c r="U375" s="27">
        <f t="shared" si="495"/>
        <v>424</v>
      </c>
      <c r="V375" s="27">
        <f t="shared" si="495"/>
        <v>433</v>
      </c>
      <c r="W375" s="28">
        <v>0</v>
      </c>
    </row>
    <row r="376" spans="1:23" s="1" customFormat="1" ht="17.100000000000001" customHeight="1" x14ac:dyDescent="0.15">
      <c r="A376" s="30"/>
      <c r="B376" s="11"/>
      <c r="C376" s="11"/>
      <c r="D376" s="68" t="s">
        <v>847</v>
      </c>
      <c r="E376" s="79"/>
      <c r="F376" s="3"/>
      <c r="G376" s="3"/>
      <c r="H376" s="3"/>
      <c r="I376" s="3"/>
      <c r="J376" s="3"/>
      <c r="K376" s="3"/>
      <c r="L376" s="3"/>
      <c r="M376" s="3"/>
      <c r="N376" s="29"/>
      <c r="O376" s="26">
        <f t="shared" si="436"/>
        <v>2081</v>
      </c>
      <c r="P376" s="27">
        <v>0</v>
      </c>
      <c r="Q376" s="27">
        <f t="shared" si="449"/>
        <v>2081</v>
      </c>
      <c r="R376" s="27">
        <f>R377</f>
        <v>400</v>
      </c>
      <c r="S376" s="27">
        <f t="shared" ref="S376" si="496">S377</f>
        <v>408</v>
      </c>
      <c r="T376" s="27">
        <f t="shared" ref="T376" si="497">T377</f>
        <v>416</v>
      </c>
      <c r="U376" s="27">
        <f t="shared" ref="U376" si="498">U377</f>
        <v>424</v>
      </c>
      <c r="V376" s="27">
        <f t="shared" ref="V376" si="499">V377</f>
        <v>433</v>
      </c>
      <c r="W376" s="28">
        <v>0</v>
      </c>
    </row>
    <row r="377" spans="1:23" s="1" customFormat="1" ht="15" customHeight="1" x14ac:dyDescent="0.15">
      <c r="A377" s="30"/>
      <c r="B377" s="11"/>
      <c r="C377" s="11"/>
      <c r="D377" s="11"/>
      <c r="E377" s="70" t="s">
        <v>848</v>
      </c>
      <c r="F377" s="71" t="s">
        <v>1384</v>
      </c>
      <c r="G377" s="11"/>
      <c r="H377" s="66" t="s">
        <v>849</v>
      </c>
      <c r="I377" s="66" t="s">
        <v>850</v>
      </c>
      <c r="J377" s="66" t="s">
        <v>851</v>
      </c>
      <c r="K377" s="66" t="s">
        <v>852</v>
      </c>
      <c r="L377" s="66" t="s">
        <v>853</v>
      </c>
      <c r="M377" s="66" t="s">
        <v>854</v>
      </c>
      <c r="N377" s="25" t="s">
        <v>855</v>
      </c>
      <c r="O377" s="26">
        <f t="shared" si="436"/>
        <v>2081</v>
      </c>
      <c r="P377" s="27">
        <v>0</v>
      </c>
      <c r="Q377" s="27">
        <f t="shared" si="449"/>
        <v>2081</v>
      </c>
      <c r="R377" s="27">
        <f>R379+R380</f>
        <v>400</v>
      </c>
      <c r="S377" s="27">
        <f t="shared" ref="S377:V377" si="500">S379+S380</f>
        <v>408</v>
      </c>
      <c r="T377" s="27">
        <f t="shared" si="500"/>
        <v>416</v>
      </c>
      <c r="U377" s="27">
        <f t="shared" si="500"/>
        <v>424</v>
      </c>
      <c r="V377" s="27">
        <f t="shared" si="500"/>
        <v>433</v>
      </c>
      <c r="W377" s="28">
        <v>0</v>
      </c>
    </row>
    <row r="378" spans="1:23" s="1" customFormat="1" ht="15" customHeight="1" x14ac:dyDescent="0.15">
      <c r="A378" s="30"/>
      <c r="B378" s="11"/>
      <c r="C378" s="11"/>
      <c r="D378" s="11"/>
      <c r="E378" s="71"/>
      <c r="F378" s="71"/>
      <c r="G378" s="11"/>
      <c r="H378" s="66"/>
      <c r="I378" s="66"/>
      <c r="J378" s="66"/>
      <c r="K378" s="66"/>
      <c r="L378" s="66"/>
      <c r="M378" s="66"/>
      <c r="N378" s="25" t="s">
        <v>856</v>
      </c>
      <c r="O378" s="26">
        <f t="shared" si="436"/>
        <v>2081</v>
      </c>
      <c r="P378" s="27">
        <v>0</v>
      </c>
      <c r="Q378" s="27">
        <f t="shared" si="449"/>
        <v>2081</v>
      </c>
      <c r="R378" s="27">
        <f t="shared" ref="R378" si="501">R377</f>
        <v>400</v>
      </c>
      <c r="S378" s="27">
        <f t="shared" ref="S378" si="502">S377</f>
        <v>408</v>
      </c>
      <c r="T378" s="27">
        <f t="shared" ref="T378" si="503">T377</f>
        <v>416</v>
      </c>
      <c r="U378" s="27">
        <f t="shared" ref="U378" si="504">U377</f>
        <v>424</v>
      </c>
      <c r="V378" s="27">
        <f t="shared" ref="V378" si="505">V377</f>
        <v>433</v>
      </c>
      <c r="W378" s="28">
        <v>0</v>
      </c>
    </row>
    <row r="379" spans="1:23" s="1" customFormat="1" ht="15" customHeight="1" x14ac:dyDescent="0.15">
      <c r="A379" s="30"/>
      <c r="B379" s="11"/>
      <c r="C379" s="11"/>
      <c r="D379" s="11"/>
      <c r="E379" s="71"/>
      <c r="F379" s="71"/>
      <c r="G379" s="11"/>
      <c r="H379" s="66"/>
      <c r="I379" s="66"/>
      <c r="J379" s="66"/>
      <c r="K379" s="66"/>
      <c r="L379" s="66"/>
      <c r="M379" s="66"/>
      <c r="N379" s="25" t="s">
        <v>857</v>
      </c>
      <c r="O379" s="26">
        <f t="shared" si="436"/>
        <v>520</v>
      </c>
      <c r="P379" s="27">
        <v>0</v>
      </c>
      <c r="Q379" s="27">
        <f t="shared" si="449"/>
        <v>520</v>
      </c>
      <c r="R379" s="27">
        <v>100</v>
      </c>
      <c r="S379" s="27">
        <v>102</v>
      </c>
      <c r="T379" s="27">
        <v>104</v>
      </c>
      <c r="U379" s="27">
        <v>106</v>
      </c>
      <c r="V379" s="27">
        <v>108</v>
      </c>
      <c r="W379" s="28">
        <v>0</v>
      </c>
    </row>
    <row r="380" spans="1:23" s="1" customFormat="1" ht="15" customHeight="1" x14ac:dyDescent="0.15">
      <c r="A380" s="30"/>
      <c r="B380" s="11"/>
      <c r="C380" s="11"/>
      <c r="D380" s="11"/>
      <c r="E380" s="72"/>
      <c r="F380" s="71"/>
      <c r="G380" s="11"/>
      <c r="H380" s="66"/>
      <c r="I380" s="66"/>
      <c r="J380" s="66"/>
      <c r="K380" s="66"/>
      <c r="L380" s="66"/>
      <c r="M380" s="66"/>
      <c r="N380" s="25" t="s">
        <v>858</v>
      </c>
      <c r="O380" s="26">
        <f t="shared" si="436"/>
        <v>1561</v>
      </c>
      <c r="P380" s="27">
        <v>0</v>
      </c>
      <c r="Q380" s="27">
        <f t="shared" si="449"/>
        <v>1561</v>
      </c>
      <c r="R380" s="27">
        <v>300</v>
      </c>
      <c r="S380" s="27">
        <v>306</v>
      </c>
      <c r="T380" s="27">
        <v>312</v>
      </c>
      <c r="U380" s="27">
        <v>318</v>
      </c>
      <c r="V380" s="27">
        <v>325</v>
      </c>
      <c r="W380" s="28">
        <v>0</v>
      </c>
    </row>
    <row r="381" spans="1:23" s="1" customFormat="1" ht="17.100000000000001" customHeight="1" x14ac:dyDescent="0.15">
      <c r="A381" s="100" t="s">
        <v>859</v>
      </c>
      <c r="B381" s="101"/>
      <c r="C381" s="101"/>
      <c r="D381" s="101"/>
      <c r="E381" s="101"/>
      <c r="F381" s="3"/>
      <c r="G381" s="3"/>
      <c r="H381" s="3"/>
      <c r="I381" s="3"/>
      <c r="J381" s="3"/>
      <c r="K381" s="3"/>
      <c r="L381" s="3"/>
      <c r="M381" s="3"/>
      <c r="N381" s="29"/>
      <c r="O381" s="26">
        <f t="shared" si="436"/>
        <v>35662</v>
      </c>
      <c r="P381" s="27">
        <v>0</v>
      </c>
      <c r="Q381" s="27">
        <f t="shared" si="449"/>
        <v>35662</v>
      </c>
      <c r="R381" s="27">
        <f>R382</f>
        <v>6903</v>
      </c>
      <c r="S381" s="27">
        <f t="shared" ref="S381:V381" si="506">S382</f>
        <v>7019</v>
      </c>
      <c r="T381" s="27">
        <f t="shared" si="506"/>
        <v>7129</v>
      </c>
      <c r="U381" s="27">
        <f t="shared" si="506"/>
        <v>7249</v>
      </c>
      <c r="V381" s="27">
        <f t="shared" si="506"/>
        <v>7362</v>
      </c>
      <c r="W381" s="28">
        <v>0</v>
      </c>
    </row>
    <row r="382" spans="1:23" s="1" customFormat="1" ht="17.100000000000001" customHeight="1" x14ac:dyDescent="0.15">
      <c r="A382" s="30"/>
      <c r="B382" s="68" t="s">
        <v>860</v>
      </c>
      <c r="C382" s="79"/>
      <c r="D382" s="79"/>
      <c r="E382" s="79"/>
      <c r="F382" s="3"/>
      <c r="G382" s="3"/>
      <c r="H382" s="3"/>
      <c r="I382" s="3"/>
      <c r="J382" s="3"/>
      <c r="K382" s="3"/>
      <c r="L382" s="3"/>
      <c r="M382" s="3"/>
      <c r="N382" s="29"/>
      <c r="O382" s="26">
        <f t="shared" si="436"/>
        <v>35662</v>
      </c>
      <c r="P382" s="27">
        <v>0</v>
      </c>
      <c r="Q382" s="27">
        <f t="shared" si="449"/>
        <v>35662</v>
      </c>
      <c r="R382" s="27">
        <f>R383+R407</f>
        <v>6903</v>
      </c>
      <c r="S382" s="27">
        <f t="shared" ref="S382:V382" si="507">S383+S407</f>
        <v>7019</v>
      </c>
      <c r="T382" s="27">
        <f t="shared" si="507"/>
        <v>7129</v>
      </c>
      <c r="U382" s="27">
        <f t="shared" si="507"/>
        <v>7249</v>
      </c>
      <c r="V382" s="27">
        <f t="shared" si="507"/>
        <v>7362</v>
      </c>
      <c r="W382" s="28">
        <v>0</v>
      </c>
    </row>
    <row r="383" spans="1:23" s="1" customFormat="1" ht="17.100000000000001" customHeight="1" x14ac:dyDescent="0.15">
      <c r="A383" s="30"/>
      <c r="B383" s="11"/>
      <c r="C383" s="68" t="s">
        <v>861</v>
      </c>
      <c r="D383" s="79"/>
      <c r="E383" s="79"/>
      <c r="F383" s="3"/>
      <c r="G383" s="3"/>
      <c r="H383" s="3"/>
      <c r="I383" s="3"/>
      <c r="J383" s="3"/>
      <c r="K383" s="3"/>
      <c r="L383" s="3"/>
      <c r="M383" s="3"/>
      <c r="N383" s="29"/>
      <c r="O383" s="26">
        <f t="shared" si="436"/>
        <v>25990</v>
      </c>
      <c r="P383" s="27">
        <v>0</v>
      </c>
      <c r="Q383" s="27">
        <f t="shared" si="449"/>
        <v>25990</v>
      </c>
      <c r="R383" s="27">
        <f>R384+R401</f>
        <v>5015</v>
      </c>
      <c r="S383" s="27">
        <f t="shared" ref="S383:V383" si="508">S384+S401</f>
        <v>5107</v>
      </c>
      <c r="T383" s="27">
        <f t="shared" si="508"/>
        <v>5195</v>
      </c>
      <c r="U383" s="27">
        <f t="shared" si="508"/>
        <v>5291</v>
      </c>
      <c r="V383" s="27">
        <f t="shared" si="508"/>
        <v>5382</v>
      </c>
      <c r="W383" s="28">
        <v>0</v>
      </c>
    </row>
    <row r="384" spans="1:23" s="1" customFormat="1" ht="17.100000000000001" customHeight="1" x14ac:dyDescent="0.15">
      <c r="A384" s="30"/>
      <c r="B384" s="11"/>
      <c r="C384" s="11"/>
      <c r="D384" s="68" t="s">
        <v>862</v>
      </c>
      <c r="E384" s="79"/>
      <c r="F384" s="3"/>
      <c r="G384" s="3"/>
      <c r="H384" s="3"/>
      <c r="I384" s="3"/>
      <c r="J384" s="3"/>
      <c r="K384" s="3"/>
      <c r="L384" s="3"/>
      <c r="M384" s="3"/>
      <c r="N384" s="29"/>
      <c r="O384" s="26">
        <f t="shared" si="436"/>
        <v>23941</v>
      </c>
      <c r="P384" s="27">
        <v>0</v>
      </c>
      <c r="Q384" s="27">
        <f t="shared" si="449"/>
        <v>23941</v>
      </c>
      <c r="R384" s="27">
        <f>R385+R389+R393+R396</f>
        <v>4622</v>
      </c>
      <c r="S384" s="27">
        <f t="shared" ref="S384:V384" si="509">S385+S389+S393+S396</f>
        <v>4706</v>
      </c>
      <c r="T384" s="27">
        <f t="shared" si="509"/>
        <v>4786</v>
      </c>
      <c r="U384" s="27">
        <f t="shared" si="509"/>
        <v>4872</v>
      </c>
      <c r="V384" s="27">
        <f t="shared" si="509"/>
        <v>4955</v>
      </c>
      <c r="W384" s="28">
        <v>0</v>
      </c>
    </row>
    <row r="385" spans="1:23" s="1" customFormat="1" ht="15" customHeight="1" x14ac:dyDescent="0.15">
      <c r="A385" s="30"/>
      <c r="B385" s="11"/>
      <c r="C385" s="11"/>
      <c r="D385" s="11"/>
      <c r="E385" s="70" t="s">
        <v>1339</v>
      </c>
      <c r="F385" s="71" t="s">
        <v>1446</v>
      </c>
      <c r="G385" s="66" t="s">
        <v>1316</v>
      </c>
      <c r="H385" s="66" t="s">
        <v>863</v>
      </c>
      <c r="I385" s="66" t="s">
        <v>864</v>
      </c>
      <c r="J385" s="66" t="s">
        <v>865</v>
      </c>
      <c r="K385" s="66" t="s">
        <v>866</v>
      </c>
      <c r="L385" s="66" t="s">
        <v>867</v>
      </c>
      <c r="M385" s="66" t="s">
        <v>868</v>
      </c>
      <c r="N385" s="25" t="s">
        <v>869</v>
      </c>
      <c r="O385" s="26">
        <f t="shared" si="436"/>
        <v>2186</v>
      </c>
      <c r="P385" s="27">
        <v>0</v>
      </c>
      <c r="Q385" s="27">
        <f t="shared" si="449"/>
        <v>2186</v>
      </c>
      <c r="R385" s="27">
        <f>R387+R388</f>
        <v>420</v>
      </c>
      <c r="S385" s="27">
        <f t="shared" ref="S385:V385" si="510">S387+S388</f>
        <v>429</v>
      </c>
      <c r="T385" s="27">
        <f t="shared" si="510"/>
        <v>437</v>
      </c>
      <c r="U385" s="27">
        <f t="shared" si="510"/>
        <v>446</v>
      </c>
      <c r="V385" s="27">
        <f t="shared" si="510"/>
        <v>454</v>
      </c>
      <c r="W385" s="28">
        <v>0</v>
      </c>
    </row>
    <row r="386" spans="1:23" s="1" customFormat="1" ht="15" customHeight="1" x14ac:dyDescent="0.15">
      <c r="A386" s="30"/>
      <c r="B386" s="11"/>
      <c r="C386" s="11"/>
      <c r="D386" s="11"/>
      <c r="E386" s="71"/>
      <c r="F386" s="71"/>
      <c r="G386" s="66"/>
      <c r="H386" s="66"/>
      <c r="I386" s="66"/>
      <c r="J386" s="66"/>
      <c r="K386" s="66"/>
      <c r="L386" s="66"/>
      <c r="M386" s="66"/>
      <c r="N386" s="25" t="s">
        <v>870</v>
      </c>
      <c r="O386" s="26">
        <f t="shared" si="436"/>
        <v>2186</v>
      </c>
      <c r="P386" s="27">
        <v>0</v>
      </c>
      <c r="Q386" s="27">
        <f t="shared" si="449"/>
        <v>2186</v>
      </c>
      <c r="R386" s="27">
        <f t="shared" ref="R386" si="511">R385</f>
        <v>420</v>
      </c>
      <c r="S386" s="27">
        <f t="shared" ref="S386" si="512">S385</f>
        <v>429</v>
      </c>
      <c r="T386" s="27">
        <f t="shared" ref="T386" si="513">T385</f>
        <v>437</v>
      </c>
      <c r="U386" s="27">
        <f t="shared" ref="U386" si="514">U385</f>
        <v>446</v>
      </c>
      <c r="V386" s="27">
        <f t="shared" ref="V386" si="515">V385</f>
        <v>454</v>
      </c>
      <c r="W386" s="28">
        <v>0</v>
      </c>
    </row>
    <row r="387" spans="1:23" s="1" customFormat="1" ht="15" customHeight="1" x14ac:dyDescent="0.15">
      <c r="A387" s="30"/>
      <c r="B387" s="11"/>
      <c r="C387" s="11"/>
      <c r="D387" s="11"/>
      <c r="E387" s="71"/>
      <c r="F387" s="71"/>
      <c r="G387" s="66"/>
      <c r="H387" s="66"/>
      <c r="I387" s="66"/>
      <c r="J387" s="66"/>
      <c r="K387" s="66"/>
      <c r="L387" s="66"/>
      <c r="M387" s="66"/>
      <c r="N387" s="25" t="s">
        <v>871</v>
      </c>
      <c r="O387" s="26">
        <f t="shared" si="436"/>
        <v>1967</v>
      </c>
      <c r="P387" s="27">
        <v>0</v>
      </c>
      <c r="Q387" s="27">
        <f t="shared" si="449"/>
        <v>1967</v>
      </c>
      <c r="R387" s="27">
        <v>378</v>
      </c>
      <c r="S387" s="27">
        <v>386</v>
      </c>
      <c r="T387" s="27">
        <v>393</v>
      </c>
      <c r="U387" s="27">
        <v>401</v>
      </c>
      <c r="V387" s="27">
        <v>409</v>
      </c>
      <c r="W387" s="28">
        <v>0</v>
      </c>
    </row>
    <row r="388" spans="1:23" s="1" customFormat="1" ht="15" customHeight="1" x14ac:dyDescent="0.15">
      <c r="A388" s="30"/>
      <c r="B388" s="11"/>
      <c r="C388" s="11"/>
      <c r="D388" s="11"/>
      <c r="E388" s="72"/>
      <c r="F388" s="72"/>
      <c r="G388" s="67"/>
      <c r="H388" s="67"/>
      <c r="I388" s="67"/>
      <c r="J388" s="67"/>
      <c r="K388" s="67"/>
      <c r="L388" s="67"/>
      <c r="M388" s="67"/>
      <c r="N388" s="25" t="s">
        <v>872</v>
      </c>
      <c r="O388" s="26">
        <f t="shared" si="436"/>
        <v>219</v>
      </c>
      <c r="P388" s="27">
        <v>0</v>
      </c>
      <c r="Q388" s="27">
        <f t="shared" si="449"/>
        <v>219</v>
      </c>
      <c r="R388" s="27">
        <v>42</v>
      </c>
      <c r="S388" s="27">
        <v>43</v>
      </c>
      <c r="T388" s="27">
        <v>44</v>
      </c>
      <c r="U388" s="27">
        <v>45</v>
      </c>
      <c r="V388" s="27">
        <v>45</v>
      </c>
      <c r="W388" s="28">
        <v>0</v>
      </c>
    </row>
    <row r="389" spans="1:23" s="1" customFormat="1" ht="15" customHeight="1" x14ac:dyDescent="0.15">
      <c r="A389" s="30"/>
      <c r="B389" s="11"/>
      <c r="C389" s="11"/>
      <c r="D389" s="11"/>
      <c r="E389" s="70" t="s">
        <v>873</v>
      </c>
      <c r="F389" s="70" t="s">
        <v>1385</v>
      </c>
      <c r="G389" s="65" t="s">
        <v>1316</v>
      </c>
      <c r="H389" s="65" t="s">
        <v>874</v>
      </c>
      <c r="I389" s="65" t="s">
        <v>875</v>
      </c>
      <c r="J389" s="65" t="s">
        <v>876</v>
      </c>
      <c r="K389" s="65" t="s">
        <v>877</v>
      </c>
      <c r="L389" s="65" t="s">
        <v>878</v>
      </c>
      <c r="M389" s="65" t="s">
        <v>879</v>
      </c>
      <c r="N389" s="25" t="s">
        <v>880</v>
      </c>
      <c r="O389" s="26">
        <f t="shared" si="436"/>
        <v>14006</v>
      </c>
      <c r="P389" s="27">
        <v>0</v>
      </c>
      <c r="Q389" s="27">
        <f t="shared" si="449"/>
        <v>14006</v>
      </c>
      <c r="R389" s="27">
        <f>R391+R392</f>
        <v>2691</v>
      </c>
      <c r="S389" s="27">
        <f t="shared" ref="S389:V389" si="516">S391+S392</f>
        <v>2746</v>
      </c>
      <c r="T389" s="27">
        <f t="shared" si="516"/>
        <v>2800</v>
      </c>
      <c r="U389" s="27">
        <f t="shared" si="516"/>
        <v>2856</v>
      </c>
      <c r="V389" s="27">
        <f t="shared" si="516"/>
        <v>2913</v>
      </c>
      <c r="W389" s="28">
        <v>0</v>
      </c>
    </row>
    <row r="390" spans="1:23" s="1" customFormat="1" ht="15" customHeight="1" x14ac:dyDescent="0.15">
      <c r="A390" s="30"/>
      <c r="B390" s="11"/>
      <c r="C390" s="11"/>
      <c r="D390" s="11"/>
      <c r="E390" s="71"/>
      <c r="F390" s="71"/>
      <c r="G390" s="66"/>
      <c r="H390" s="66"/>
      <c r="I390" s="66"/>
      <c r="J390" s="66"/>
      <c r="K390" s="66"/>
      <c r="L390" s="66"/>
      <c r="M390" s="66"/>
      <c r="N390" s="25" t="s">
        <v>881</v>
      </c>
      <c r="O390" s="26">
        <f t="shared" si="436"/>
        <v>14006</v>
      </c>
      <c r="P390" s="27">
        <v>0</v>
      </c>
      <c r="Q390" s="27">
        <f t="shared" si="449"/>
        <v>14006</v>
      </c>
      <c r="R390" s="27">
        <f t="shared" ref="R390" si="517">R389</f>
        <v>2691</v>
      </c>
      <c r="S390" s="27">
        <f t="shared" ref="S390" si="518">S389</f>
        <v>2746</v>
      </c>
      <c r="T390" s="27">
        <f t="shared" ref="T390" si="519">T389</f>
        <v>2800</v>
      </c>
      <c r="U390" s="27">
        <f t="shared" ref="U390" si="520">U389</f>
        <v>2856</v>
      </c>
      <c r="V390" s="27">
        <f t="shared" ref="V390" si="521">V389</f>
        <v>2913</v>
      </c>
      <c r="W390" s="28">
        <v>0</v>
      </c>
    </row>
    <row r="391" spans="1:23" s="1" customFormat="1" ht="15" customHeight="1" x14ac:dyDescent="0.15">
      <c r="A391" s="30"/>
      <c r="B391" s="11"/>
      <c r="C391" s="11"/>
      <c r="D391" s="11"/>
      <c r="E391" s="71"/>
      <c r="F391" s="71"/>
      <c r="G391" s="66"/>
      <c r="H391" s="66"/>
      <c r="I391" s="66"/>
      <c r="J391" s="66"/>
      <c r="K391" s="66"/>
      <c r="L391" s="66"/>
      <c r="M391" s="66"/>
      <c r="N391" s="25" t="s">
        <v>882</v>
      </c>
      <c r="O391" s="26">
        <f t="shared" si="436"/>
        <v>9804</v>
      </c>
      <c r="P391" s="27">
        <v>0</v>
      </c>
      <c r="Q391" s="27">
        <f t="shared" si="449"/>
        <v>9804</v>
      </c>
      <c r="R391" s="27">
        <v>1884</v>
      </c>
      <c r="S391" s="27">
        <v>1922</v>
      </c>
      <c r="T391" s="27">
        <v>1960</v>
      </c>
      <c r="U391" s="27">
        <v>1999</v>
      </c>
      <c r="V391" s="27">
        <v>2039</v>
      </c>
      <c r="W391" s="28">
        <v>0</v>
      </c>
    </row>
    <row r="392" spans="1:23" s="1" customFormat="1" ht="15" customHeight="1" x14ac:dyDescent="0.15">
      <c r="A392" s="30"/>
      <c r="B392" s="11"/>
      <c r="C392" s="11"/>
      <c r="D392" s="11"/>
      <c r="E392" s="72"/>
      <c r="F392" s="72"/>
      <c r="G392" s="67"/>
      <c r="H392" s="67"/>
      <c r="I392" s="67"/>
      <c r="J392" s="67"/>
      <c r="K392" s="67"/>
      <c r="L392" s="67"/>
      <c r="M392" s="67"/>
      <c r="N392" s="25" t="s">
        <v>883</v>
      </c>
      <c r="O392" s="26">
        <f t="shared" si="436"/>
        <v>4202</v>
      </c>
      <c r="P392" s="27">
        <v>0</v>
      </c>
      <c r="Q392" s="27">
        <f t="shared" si="449"/>
        <v>4202</v>
      </c>
      <c r="R392" s="27">
        <v>807</v>
      </c>
      <c r="S392" s="27">
        <v>824</v>
      </c>
      <c r="T392" s="27">
        <v>840</v>
      </c>
      <c r="U392" s="27">
        <v>857</v>
      </c>
      <c r="V392" s="27">
        <v>874</v>
      </c>
      <c r="W392" s="28">
        <v>0</v>
      </c>
    </row>
    <row r="393" spans="1:23" s="1" customFormat="1" ht="15" customHeight="1" x14ac:dyDescent="0.15">
      <c r="A393" s="30"/>
      <c r="B393" s="11"/>
      <c r="C393" s="11"/>
      <c r="D393" s="11"/>
      <c r="E393" s="70" t="s">
        <v>884</v>
      </c>
      <c r="F393" s="70" t="s">
        <v>1340</v>
      </c>
      <c r="G393" s="10"/>
      <c r="H393" s="65" t="s">
        <v>885</v>
      </c>
      <c r="I393" s="65" t="s">
        <v>886</v>
      </c>
      <c r="J393" s="65" t="s">
        <v>887</v>
      </c>
      <c r="K393" s="65" t="s">
        <v>888</v>
      </c>
      <c r="L393" s="65" t="s">
        <v>889</v>
      </c>
      <c r="M393" s="65" t="s">
        <v>890</v>
      </c>
      <c r="N393" s="25" t="s">
        <v>891</v>
      </c>
      <c r="O393" s="26">
        <f t="shared" si="436"/>
        <v>3971</v>
      </c>
      <c r="P393" s="27">
        <v>0</v>
      </c>
      <c r="Q393" s="27">
        <f t="shared" si="449"/>
        <v>3971</v>
      </c>
      <c r="R393" s="27">
        <f>R395</f>
        <v>763</v>
      </c>
      <c r="S393" s="27">
        <f t="shared" ref="S393:V393" si="522">S395</f>
        <v>778</v>
      </c>
      <c r="T393" s="27">
        <f t="shared" si="522"/>
        <v>794</v>
      </c>
      <c r="U393" s="27">
        <f t="shared" si="522"/>
        <v>810</v>
      </c>
      <c r="V393" s="27">
        <f t="shared" si="522"/>
        <v>826</v>
      </c>
      <c r="W393" s="28">
        <v>0</v>
      </c>
    </row>
    <row r="394" spans="1:23" s="1" customFormat="1" ht="15" customHeight="1" x14ac:dyDescent="0.15">
      <c r="A394" s="30"/>
      <c r="B394" s="11"/>
      <c r="C394" s="11"/>
      <c r="D394" s="11"/>
      <c r="E394" s="71"/>
      <c r="F394" s="71"/>
      <c r="G394" s="11"/>
      <c r="H394" s="66"/>
      <c r="I394" s="66"/>
      <c r="J394" s="66"/>
      <c r="K394" s="66"/>
      <c r="L394" s="66"/>
      <c r="M394" s="66"/>
      <c r="N394" s="25" t="s">
        <v>892</v>
      </c>
      <c r="O394" s="26">
        <f t="shared" si="436"/>
        <v>3971</v>
      </c>
      <c r="P394" s="27">
        <v>0</v>
      </c>
      <c r="Q394" s="27">
        <f t="shared" si="449"/>
        <v>3971</v>
      </c>
      <c r="R394" s="27">
        <f t="shared" ref="R394" si="523">R393</f>
        <v>763</v>
      </c>
      <c r="S394" s="27">
        <f t="shared" ref="S394" si="524">S393</f>
        <v>778</v>
      </c>
      <c r="T394" s="27">
        <f t="shared" ref="T394" si="525">T393</f>
        <v>794</v>
      </c>
      <c r="U394" s="27">
        <f t="shared" ref="U394" si="526">U393</f>
        <v>810</v>
      </c>
      <c r="V394" s="27">
        <f t="shared" ref="V394" si="527">V393</f>
        <v>826</v>
      </c>
      <c r="W394" s="28">
        <v>0</v>
      </c>
    </row>
    <row r="395" spans="1:23" s="1" customFormat="1" ht="15" customHeight="1" x14ac:dyDescent="0.15">
      <c r="A395" s="30"/>
      <c r="B395" s="11"/>
      <c r="C395" s="11"/>
      <c r="D395" s="11"/>
      <c r="E395" s="72"/>
      <c r="F395" s="72"/>
      <c r="G395" s="12"/>
      <c r="H395" s="67"/>
      <c r="I395" s="67"/>
      <c r="J395" s="67"/>
      <c r="K395" s="67"/>
      <c r="L395" s="67"/>
      <c r="M395" s="67"/>
      <c r="N395" s="25" t="s">
        <v>893</v>
      </c>
      <c r="O395" s="26">
        <f t="shared" si="436"/>
        <v>3971</v>
      </c>
      <c r="P395" s="27">
        <v>0</v>
      </c>
      <c r="Q395" s="27">
        <f t="shared" si="449"/>
        <v>3971</v>
      </c>
      <c r="R395" s="27">
        <v>763</v>
      </c>
      <c r="S395" s="27">
        <v>778</v>
      </c>
      <c r="T395" s="27">
        <v>794</v>
      </c>
      <c r="U395" s="27">
        <v>810</v>
      </c>
      <c r="V395" s="27">
        <v>826</v>
      </c>
      <c r="W395" s="28">
        <v>0</v>
      </c>
    </row>
    <row r="396" spans="1:23" s="1" customFormat="1" ht="15" customHeight="1" x14ac:dyDescent="0.15">
      <c r="A396" s="30"/>
      <c r="B396" s="11"/>
      <c r="C396" s="11"/>
      <c r="D396" s="11"/>
      <c r="E396" s="70" t="s">
        <v>1342</v>
      </c>
      <c r="F396" s="70" t="s">
        <v>1341</v>
      </c>
      <c r="G396" s="65" t="s">
        <v>1316</v>
      </c>
      <c r="H396" s="65" t="s">
        <v>894</v>
      </c>
      <c r="I396" s="65" t="s">
        <v>895</v>
      </c>
      <c r="J396" s="65" t="s">
        <v>896</v>
      </c>
      <c r="K396" s="65" t="s">
        <v>897</v>
      </c>
      <c r="L396" s="65" t="s">
        <v>898</v>
      </c>
      <c r="M396" s="65" t="s">
        <v>899</v>
      </c>
      <c r="N396" s="25" t="s">
        <v>900</v>
      </c>
      <c r="O396" s="26">
        <f t="shared" si="436"/>
        <v>3778</v>
      </c>
      <c r="P396" s="27">
        <v>0</v>
      </c>
      <c r="Q396" s="27">
        <f t="shared" si="449"/>
        <v>3778</v>
      </c>
      <c r="R396" s="27">
        <f>R398+R399+R400</f>
        <v>748</v>
      </c>
      <c r="S396" s="27">
        <f t="shared" ref="S396:V396" si="528">S398+S399+S400</f>
        <v>753</v>
      </c>
      <c r="T396" s="27">
        <f t="shared" si="528"/>
        <v>755</v>
      </c>
      <c r="U396" s="27">
        <f t="shared" si="528"/>
        <v>760</v>
      </c>
      <c r="V396" s="27">
        <f t="shared" si="528"/>
        <v>762</v>
      </c>
      <c r="W396" s="28">
        <v>0</v>
      </c>
    </row>
    <row r="397" spans="1:23" s="1" customFormat="1" ht="15" customHeight="1" x14ac:dyDescent="0.15">
      <c r="A397" s="30"/>
      <c r="B397" s="11"/>
      <c r="C397" s="11"/>
      <c r="D397" s="11"/>
      <c r="E397" s="71"/>
      <c r="F397" s="71"/>
      <c r="G397" s="66"/>
      <c r="H397" s="66"/>
      <c r="I397" s="66"/>
      <c r="J397" s="66"/>
      <c r="K397" s="66"/>
      <c r="L397" s="66"/>
      <c r="M397" s="66"/>
      <c r="N397" s="25" t="s">
        <v>901</v>
      </c>
      <c r="O397" s="26">
        <f t="shared" si="436"/>
        <v>3778</v>
      </c>
      <c r="P397" s="27">
        <v>0</v>
      </c>
      <c r="Q397" s="27">
        <f t="shared" si="449"/>
        <v>3778</v>
      </c>
      <c r="R397" s="27">
        <f t="shared" ref="R397" si="529">R396</f>
        <v>748</v>
      </c>
      <c r="S397" s="27">
        <f t="shared" ref="S397" si="530">S396</f>
        <v>753</v>
      </c>
      <c r="T397" s="27">
        <f t="shared" ref="T397" si="531">T396</f>
        <v>755</v>
      </c>
      <c r="U397" s="27">
        <f t="shared" ref="U397" si="532">U396</f>
        <v>760</v>
      </c>
      <c r="V397" s="27">
        <f t="shared" ref="V397" si="533">V396</f>
        <v>762</v>
      </c>
      <c r="W397" s="28">
        <v>0</v>
      </c>
    </row>
    <row r="398" spans="1:23" s="1" customFormat="1" ht="15" customHeight="1" x14ac:dyDescent="0.15">
      <c r="A398" s="30"/>
      <c r="B398" s="11"/>
      <c r="C398" s="11"/>
      <c r="D398" s="11"/>
      <c r="E398" s="71"/>
      <c r="F398" s="71"/>
      <c r="G398" s="66"/>
      <c r="H398" s="66"/>
      <c r="I398" s="66"/>
      <c r="J398" s="66"/>
      <c r="K398" s="66"/>
      <c r="L398" s="66"/>
      <c r="M398" s="66"/>
      <c r="N398" s="25" t="s">
        <v>902</v>
      </c>
      <c r="O398" s="26">
        <f t="shared" si="436"/>
        <v>1876</v>
      </c>
      <c r="P398" s="27">
        <v>0</v>
      </c>
      <c r="Q398" s="27">
        <f t="shared" si="449"/>
        <v>1876</v>
      </c>
      <c r="R398" s="27">
        <v>374</v>
      </c>
      <c r="S398" s="27">
        <v>375</v>
      </c>
      <c r="T398" s="27">
        <v>375</v>
      </c>
      <c r="U398" s="27">
        <v>376</v>
      </c>
      <c r="V398" s="27">
        <v>376</v>
      </c>
      <c r="W398" s="28">
        <v>0</v>
      </c>
    </row>
    <row r="399" spans="1:23" s="1" customFormat="1" ht="15" customHeight="1" x14ac:dyDescent="0.15">
      <c r="A399" s="30"/>
      <c r="B399" s="11"/>
      <c r="C399" s="11"/>
      <c r="D399" s="11"/>
      <c r="E399" s="71"/>
      <c r="F399" s="71"/>
      <c r="G399" s="66"/>
      <c r="H399" s="66"/>
      <c r="I399" s="66"/>
      <c r="J399" s="66"/>
      <c r="K399" s="66"/>
      <c r="L399" s="66"/>
      <c r="M399" s="66"/>
      <c r="N399" s="25" t="s">
        <v>903</v>
      </c>
      <c r="O399" s="26">
        <f t="shared" si="436"/>
        <v>951</v>
      </c>
      <c r="P399" s="27">
        <v>0</v>
      </c>
      <c r="Q399" s="27">
        <f t="shared" si="449"/>
        <v>951</v>
      </c>
      <c r="R399" s="27">
        <v>187</v>
      </c>
      <c r="S399" s="27">
        <v>189</v>
      </c>
      <c r="T399" s="27">
        <v>190</v>
      </c>
      <c r="U399" s="27">
        <v>192</v>
      </c>
      <c r="V399" s="27">
        <v>193</v>
      </c>
      <c r="W399" s="28">
        <v>0</v>
      </c>
    </row>
    <row r="400" spans="1:23" s="1" customFormat="1" ht="15" customHeight="1" x14ac:dyDescent="0.15">
      <c r="A400" s="30"/>
      <c r="B400" s="11"/>
      <c r="C400" s="11"/>
      <c r="D400" s="11"/>
      <c r="E400" s="72"/>
      <c r="F400" s="72"/>
      <c r="G400" s="67"/>
      <c r="H400" s="67"/>
      <c r="I400" s="67"/>
      <c r="J400" s="67"/>
      <c r="K400" s="67"/>
      <c r="L400" s="67"/>
      <c r="M400" s="67"/>
      <c r="N400" s="25" t="s">
        <v>904</v>
      </c>
      <c r="O400" s="26">
        <f t="shared" si="436"/>
        <v>951</v>
      </c>
      <c r="P400" s="27">
        <v>0</v>
      </c>
      <c r="Q400" s="27">
        <f t="shared" si="449"/>
        <v>951</v>
      </c>
      <c r="R400" s="27">
        <v>187</v>
      </c>
      <c r="S400" s="27">
        <v>189</v>
      </c>
      <c r="T400" s="27">
        <v>190</v>
      </c>
      <c r="U400" s="27">
        <v>192</v>
      </c>
      <c r="V400" s="27">
        <v>193</v>
      </c>
      <c r="W400" s="28">
        <v>0</v>
      </c>
    </row>
    <row r="401" spans="1:23" s="1" customFormat="1" ht="21" customHeight="1" x14ac:dyDescent="0.15">
      <c r="A401" s="30"/>
      <c r="B401" s="11"/>
      <c r="C401" s="11"/>
      <c r="D401" s="68" t="s">
        <v>1387</v>
      </c>
      <c r="E401" s="69"/>
      <c r="F401" s="13"/>
      <c r="G401" s="13"/>
      <c r="H401" s="13"/>
      <c r="I401" s="13"/>
      <c r="J401" s="13"/>
      <c r="K401" s="13"/>
      <c r="L401" s="13"/>
      <c r="M401" s="13"/>
      <c r="N401" s="13"/>
      <c r="O401" s="26">
        <f t="shared" si="436"/>
        <v>2049</v>
      </c>
      <c r="P401" s="27">
        <v>0</v>
      </c>
      <c r="Q401" s="27">
        <f t="shared" si="449"/>
        <v>2049</v>
      </c>
      <c r="R401" s="27">
        <f>R402</f>
        <v>393</v>
      </c>
      <c r="S401" s="27">
        <f t="shared" ref="S401:V401" si="534">S402</f>
        <v>401</v>
      </c>
      <c r="T401" s="27">
        <f t="shared" si="534"/>
        <v>409</v>
      </c>
      <c r="U401" s="27">
        <f t="shared" si="534"/>
        <v>419</v>
      </c>
      <c r="V401" s="27">
        <f t="shared" si="534"/>
        <v>427</v>
      </c>
      <c r="W401" s="28">
        <v>0</v>
      </c>
    </row>
    <row r="402" spans="1:23" s="1" customFormat="1" ht="15" customHeight="1" x14ac:dyDescent="0.15">
      <c r="A402" s="30"/>
      <c r="B402" s="11"/>
      <c r="C402" s="11"/>
      <c r="D402" s="11"/>
      <c r="E402" s="70" t="s">
        <v>905</v>
      </c>
      <c r="F402" s="70" t="s">
        <v>1386</v>
      </c>
      <c r="G402" s="65" t="s">
        <v>1316</v>
      </c>
      <c r="H402" s="65" t="s">
        <v>906</v>
      </c>
      <c r="I402" s="65" t="s">
        <v>907</v>
      </c>
      <c r="J402" s="65" t="s">
        <v>908</v>
      </c>
      <c r="K402" s="65" t="s">
        <v>909</v>
      </c>
      <c r="L402" s="65" t="s">
        <v>910</v>
      </c>
      <c r="M402" s="65" t="s">
        <v>911</v>
      </c>
      <c r="N402" s="25" t="s">
        <v>912</v>
      </c>
      <c r="O402" s="26">
        <f t="shared" si="436"/>
        <v>2049</v>
      </c>
      <c r="P402" s="27">
        <v>0</v>
      </c>
      <c r="Q402" s="27">
        <f t="shared" si="449"/>
        <v>2049</v>
      </c>
      <c r="R402" s="27">
        <f>R404+R405+R406</f>
        <v>393</v>
      </c>
      <c r="S402" s="27">
        <f t="shared" ref="S402:V402" si="535">S404+S405+S406</f>
        <v>401</v>
      </c>
      <c r="T402" s="27">
        <f t="shared" si="535"/>
        <v>409</v>
      </c>
      <c r="U402" s="27">
        <f t="shared" si="535"/>
        <v>419</v>
      </c>
      <c r="V402" s="27">
        <f t="shared" si="535"/>
        <v>427</v>
      </c>
      <c r="W402" s="28">
        <v>0</v>
      </c>
    </row>
    <row r="403" spans="1:23" s="1" customFormat="1" ht="15" customHeight="1" x14ac:dyDescent="0.15">
      <c r="A403" s="30"/>
      <c r="B403" s="11"/>
      <c r="C403" s="11"/>
      <c r="D403" s="11"/>
      <c r="E403" s="71"/>
      <c r="F403" s="71"/>
      <c r="G403" s="66"/>
      <c r="H403" s="67"/>
      <c r="I403" s="67"/>
      <c r="J403" s="67"/>
      <c r="K403" s="67"/>
      <c r="L403" s="67"/>
      <c r="M403" s="67"/>
      <c r="N403" s="25" t="s">
        <v>913</v>
      </c>
      <c r="O403" s="26">
        <f t="shared" si="436"/>
        <v>2049</v>
      </c>
      <c r="P403" s="27">
        <v>0</v>
      </c>
      <c r="Q403" s="27">
        <f t="shared" si="449"/>
        <v>2049</v>
      </c>
      <c r="R403" s="27">
        <f t="shared" ref="R403" si="536">R402</f>
        <v>393</v>
      </c>
      <c r="S403" s="27">
        <f t="shared" ref="S403" si="537">S402</f>
        <v>401</v>
      </c>
      <c r="T403" s="27">
        <f t="shared" ref="T403" si="538">T402</f>
        <v>409</v>
      </c>
      <c r="U403" s="27">
        <f t="shared" ref="U403" si="539">U402</f>
        <v>419</v>
      </c>
      <c r="V403" s="27">
        <f t="shared" ref="V403" si="540">V402</f>
        <v>427</v>
      </c>
      <c r="W403" s="28">
        <v>0</v>
      </c>
    </row>
    <row r="404" spans="1:23" s="1" customFormat="1" ht="15" customHeight="1" x14ac:dyDescent="0.15">
      <c r="A404" s="30"/>
      <c r="B404" s="11"/>
      <c r="C404" s="11"/>
      <c r="D404" s="11"/>
      <c r="E404" s="71"/>
      <c r="F404" s="71"/>
      <c r="G404" s="66"/>
      <c r="H404" s="65" t="s">
        <v>914</v>
      </c>
      <c r="I404" s="65" t="s">
        <v>915</v>
      </c>
      <c r="J404" s="65" t="s">
        <v>916</v>
      </c>
      <c r="K404" s="65" t="s">
        <v>917</v>
      </c>
      <c r="L404" s="65" t="s">
        <v>918</v>
      </c>
      <c r="M404" s="65" t="s">
        <v>919</v>
      </c>
      <c r="N404" s="25" t="s">
        <v>920</v>
      </c>
      <c r="O404" s="26">
        <f t="shared" ref="O404:O466" si="541">P404+Q404</f>
        <v>1025</v>
      </c>
      <c r="P404" s="27">
        <v>0</v>
      </c>
      <c r="Q404" s="27">
        <f t="shared" si="449"/>
        <v>1025</v>
      </c>
      <c r="R404" s="27">
        <v>197</v>
      </c>
      <c r="S404" s="27">
        <v>201</v>
      </c>
      <c r="T404" s="27">
        <v>205</v>
      </c>
      <c r="U404" s="27">
        <v>209</v>
      </c>
      <c r="V404" s="27">
        <v>213</v>
      </c>
      <c r="W404" s="28">
        <v>0</v>
      </c>
    </row>
    <row r="405" spans="1:23" s="1" customFormat="1" ht="15" customHeight="1" x14ac:dyDescent="0.15">
      <c r="A405" s="30"/>
      <c r="B405" s="11"/>
      <c r="C405" s="11"/>
      <c r="D405" s="11"/>
      <c r="E405" s="71"/>
      <c r="F405" s="71"/>
      <c r="G405" s="66"/>
      <c r="H405" s="66"/>
      <c r="I405" s="66"/>
      <c r="J405" s="66"/>
      <c r="K405" s="66"/>
      <c r="L405" s="66"/>
      <c r="M405" s="66"/>
      <c r="N405" s="25" t="s">
        <v>921</v>
      </c>
      <c r="O405" s="26">
        <f t="shared" si="541"/>
        <v>512</v>
      </c>
      <c r="P405" s="27">
        <v>0</v>
      </c>
      <c r="Q405" s="27">
        <f t="shared" si="449"/>
        <v>512</v>
      </c>
      <c r="R405" s="27">
        <v>98</v>
      </c>
      <c r="S405" s="27">
        <v>100</v>
      </c>
      <c r="T405" s="27">
        <v>102</v>
      </c>
      <c r="U405" s="27">
        <v>105</v>
      </c>
      <c r="V405" s="27">
        <v>107</v>
      </c>
      <c r="W405" s="28">
        <v>0</v>
      </c>
    </row>
    <row r="406" spans="1:23" s="1" customFormat="1" ht="15" customHeight="1" x14ac:dyDescent="0.15">
      <c r="A406" s="30"/>
      <c r="B406" s="11"/>
      <c r="C406" s="11"/>
      <c r="D406" s="11"/>
      <c r="E406" s="72"/>
      <c r="F406" s="71"/>
      <c r="G406" s="66"/>
      <c r="H406" s="66"/>
      <c r="I406" s="66"/>
      <c r="J406" s="66"/>
      <c r="K406" s="66"/>
      <c r="L406" s="66"/>
      <c r="M406" s="66"/>
      <c r="N406" s="25" t="s">
        <v>922</v>
      </c>
      <c r="O406" s="26">
        <f t="shared" si="541"/>
        <v>512</v>
      </c>
      <c r="P406" s="27">
        <v>0</v>
      </c>
      <c r="Q406" s="27">
        <f t="shared" si="449"/>
        <v>512</v>
      </c>
      <c r="R406" s="27">
        <v>98</v>
      </c>
      <c r="S406" s="27">
        <v>100</v>
      </c>
      <c r="T406" s="27">
        <v>102</v>
      </c>
      <c r="U406" s="27">
        <v>105</v>
      </c>
      <c r="V406" s="27">
        <v>107</v>
      </c>
      <c r="W406" s="28">
        <v>0</v>
      </c>
    </row>
    <row r="407" spans="1:23" s="1" customFormat="1" ht="17.100000000000001" customHeight="1" x14ac:dyDescent="0.15">
      <c r="A407" s="30"/>
      <c r="B407" s="11"/>
      <c r="C407" s="68" t="s">
        <v>923</v>
      </c>
      <c r="D407" s="79"/>
      <c r="E407" s="79"/>
      <c r="F407" s="3"/>
      <c r="G407" s="3"/>
      <c r="H407" s="3"/>
      <c r="I407" s="3"/>
      <c r="J407" s="3"/>
      <c r="K407" s="3"/>
      <c r="L407" s="3"/>
      <c r="M407" s="3"/>
      <c r="N407" s="29"/>
      <c r="O407" s="26">
        <f t="shared" si="541"/>
        <v>9672</v>
      </c>
      <c r="P407" s="27">
        <v>0</v>
      </c>
      <c r="Q407" s="27">
        <f t="shared" si="449"/>
        <v>9672</v>
      </c>
      <c r="R407" s="27">
        <f>R408</f>
        <v>1888</v>
      </c>
      <c r="S407" s="27">
        <f t="shared" ref="S407:V407" si="542">S408</f>
        <v>1912</v>
      </c>
      <c r="T407" s="27">
        <f t="shared" si="542"/>
        <v>1934</v>
      </c>
      <c r="U407" s="27">
        <f t="shared" si="542"/>
        <v>1958</v>
      </c>
      <c r="V407" s="27">
        <f t="shared" si="542"/>
        <v>1980</v>
      </c>
      <c r="W407" s="28">
        <v>0</v>
      </c>
    </row>
    <row r="408" spans="1:23" s="1" customFormat="1" ht="17.100000000000001" customHeight="1" x14ac:dyDescent="0.15">
      <c r="A408" s="30"/>
      <c r="B408" s="11"/>
      <c r="C408" s="11"/>
      <c r="D408" s="68" t="s">
        <v>924</v>
      </c>
      <c r="E408" s="79"/>
      <c r="F408" s="3"/>
      <c r="G408" s="3"/>
      <c r="H408" s="3"/>
      <c r="I408" s="3"/>
      <c r="J408" s="3"/>
      <c r="K408" s="3"/>
      <c r="L408" s="3"/>
      <c r="M408" s="3"/>
      <c r="N408" s="29"/>
      <c r="O408" s="26">
        <f t="shared" si="541"/>
        <v>9672</v>
      </c>
      <c r="P408" s="27">
        <v>0</v>
      </c>
      <c r="Q408" s="27">
        <f t="shared" si="449"/>
        <v>9672</v>
      </c>
      <c r="R408" s="27">
        <f>R409+R414</f>
        <v>1888</v>
      </c>
      <c r="S408" s="27">
        <f>S409+S414</f>
        <v>1912</v>
      </c>
      <c r="T408" s="27">
        <f>T409+T414</f>
        <v>1934</v>
      </c>
      <c r="U408" s="27">
        <f>U409+U414</f>
        <v>1958</v>
      </c>
      <c r="V408" s="27">
        <f>V409+V414</f>
        <v>1980</v>
      </c>
      <c r="W408" s="28">
        <v>0</v>
      </c>
    </row>
    <row r="409" spans="1:23" s="1" customFormat="1" ht="15" customHeight="1" x14ac:dyDescent="0.15">
      <c r="A409" s="30"/>
      <c r="B409" s="11"/>
      <c r="C409" s="11"/>
      <c r="D409" s="11"/>
      <c r="E409" s="70" t="s">
        <v>925</v>
      </c>
      <c r="F409" s="71" t="s">
        <v>1343</v>
      </c>
      <c r="G409" s="66" t="s">
        <v>1315</v>
      </c>
      <c r="H409" s="66" t="s">
        <v>926</v>
      </c>
      <c r="I409" s="66" t="s">
        <v>927</v>
      </c>
      <c r="J409" s="66" t="s">
        <v>928</v>
      </c>
      <c r="K409" s="66" t="s">
        <v>929</v>
      </c>
      <c r="L409" s="66" t="s">
        <v>930</v>
      </c>
      <c r="M409" s="66" t="s">
        <v>931</v>
      </c>
      <c r="N409" s="25" t="s">
        <v>932</v>
      </c>
      <c r="O409" s="26">
        <f t="shared" si="541"/>
        <v>7602</v>
      </c>
      <c r="P409" s="27">
        <v>0</v>
      </c>
      <c r="Q409" s="27">
        <f t="shared" si="449"/>
        <v>7602</v>
      </c>
      <c r="R409" s="27">
        <f>R411+R412+R413</f>
        <v>1484</v>
      </c>
      <c r="S409" s="27">
        <f t="shared" ref="S409:V409" si="543">S411+S412+S413</f>
        <v>1503</v>
      </c>
      <c r="T409" s="27">
        <f t="shared" si="543"/>
        <v>1520</v>
      </c>
      <c r="U409" s="27">
        <f t="shared" si="543"/>
        <v>1539</v>
      </c>
      <c r="V409" s="27">
        <f t="shared" si="543"/>
        <v>1556</v>
      </c>
      <c r="W409" s="28">
        <v>0</v>
      </c>
    </row>
    <row r="410" spans="1:23" s="1" customFormat="1" ht="15" customHeight="1" x14ac:dyDescent="0.15">
      <c r="A410" s="30"/>
      <c r="B410" s="11"/>
      <c r="C410" s="11"/>
      <c r="D410" s="11"/>
      <c r="E410" s="71"/>
      <c r="F410" s="71"/>
      <c r="G410" s="66"/>
      <c r="H410" s="66"/>
      <c r="I410" s="66"/>
      <c r="J410" s="66"/>
      <c r="K410" s="66"/>
      <c r="L410" s="66"/>
      <c r="M410" s="66"/>
      <c r="N410" s="25" t="s">
        <v>933</v>
      </c>
      <c r="O410" s="26">
        <f t="shared" si="541"/>
        <v>7602</v>
      </c>
      <c r="P410" s="27">
        <v>0</v>
      </c>
      <c r="Q410" s="27">
        <f t="shared" si="449"/>
        <v>7602</v>
      </c>
      <c r="R410" s="27">
        <f t="shared" ref="R410" si="544">R409</f>
        <v>1484</v>
      </c>
      <c r="S410" s="27">
        <f t="shared" ref="S410" si="545">S409</f>
        <v>1503</v>
      </c>
      <c r="T410" s="27">
        <f t="shared" ref="T410" si="546">T409</f>
        <v>1520</v>
      </c>
      <c r="U410" s="27">
        <f t="shared" ref="U410" si="547">U409</f>
        <v>1539</v>
      </c>
      <c r="V410" s="27">
        <f t="shared" ref="V410" si="548">V409</f>
        <v>1556</v>
      </c>
      <c r="W410" s="28">
        <v>0</v>
      </c>
    </row>
    <row r="411" spans="1:23" s="1" customFormat="1" ht="15" customHeight="1" x14ac:dyDescent="0.15">
      <c r="A411" s="30"/>
      <c r="B411" s="11"/>
      <c r="C411" s="11"/>
      <c r="D411" s="11"/>
      <c r="E411" s="71"/>
      <c r="F411" s="71"/>
      <c r="G411" s="66"/>
      <c r="H411" s="66"/>
      <c r="I411" s="66"/>
      <c r="J411" s="66"/>
      <c r="K411" s="66"/>
      <c r="L411" s="66"/>
      <c r="M411" s="66"/>
      <c r="N411" s="25" t="s">
        <v>934</v>
      </c>
      <c r="O411" s="26">
        <f t="shared" si="541"/>
        <v>3800</v>
      </c>
      <c r="P411" s="27">
        <v>0</v>
      </c>
      <c r="Q411" s="27">
        <f t="shared" ref="Q411:Q474" si="549">SUM(R411:V411)</f>
        <v>3800</v>
      </c>
      <c r="R411" s="27">
        <v>742</v>
      </c>
      <c r="S411" s="27">
        <v>751</v>
      </c>
      <c r="T411" s="27">
        <v>760</v>
      </c>
      <c r="U411" s="27">
        <v>769</v>
      </c>
      <c r="V411" s="27">
        <v>778</v>
      </c>
      <c r="W411" s="28">
        <v>0</v>
      </c>
    </row>
    <row r="412" spans="1:23" s="1" customFormat="1" ht="15" customHeight="1" x14ac:dyDescent="0.15">
      <c r="A412" s="30"/>
      <c r="B412" s="11"/>
      <c r="C412" s="11"/>
      <c r="D412" s="11"/>
      <c r="E412" s="71"/>
      <c r="F412" s="71"/>
      <c r="G412" s="66"/>
      <c r="H412" s="66"/>
      <c r="I412" s="66"/>
      <c r="J412" s="66"/>
      <c r="K412" s="66"/>
      <c r="L412" s="66"/>
      <c r="M412" s="66"/>
      <c r="N412" s="25" t="s">
        <v>935</v>
      </c>
      <c r="O412" s="26">
        <f t="shared" si="541"/>
        <v>1901</v>
      </c>
      <c r="P412" s="27">
        <v>0</v>
      </c>
      <c r="Q412" s="27">
        <f t="shared" si="549"/>
        <v>1901</v>
      </c>
      <c r="R412" s="27">
        <v>371</v>
      </c>
      <c r="S412" s="27">
        <v>376</v>
      </c>
      <c r="T412" s="27">
        <v>380</v>
      </c>
      <c r="U412" s="27">
        <v>385</v>
      </c>
      <c r="V412" s="27">
        <v>389</v>
      </c>
      <c r="W412" s="28">
        <v>0</v>
      </c>
    </row>
    <row r="413" spans="1:23" s="1" customFormat="1" ht="15" customHeight="1" x14ac:dyDescent="0.15">
      <c r="A413" s="30"/>
      <c r="B413" s="11"/>
      <c r="C413" s="11"/>
      <c r="D413" s="11"/>
      <c r="E413" s="72"/>
      <c r="F413" s="72"/>
      <c r="G413" s="67"/>
      <c r="H413" s="67"/>
      <c r="I413" s="67"/>
      <c r="J413" s="67"/>
      <c r="K413" s="67"/>
      <c r="L413" s="67"/>
      <c r="M413" s="67"/>
      <c r="N413" s="25" t="s">
        <v>936</v>
      </c>
      <c r="O413" s="26">
        <f t="shared" si="541"/>
        <v>1901</v>
      </c>
      <c r="P413" s="27">
        <v>0</v>
      </c>
      <c r="Q413" s="27">
        <f t="shared" si="549"/>
        <v>1901</v>
      </c>
      <c r="R413" s="27">
        <v>371</v>
      </c>
      <c r="S413" s="27">
        <v>376</v>
      </c>
      <c r="T413" s="27">
        <v>380</v>
      </c>
      <c r="U413" s="27">
        <v>385</v>
      </c>
      <c r="V413" s="27">
        <v>389</v>
      </c>
      <c r="W413" s="28">
        <v>0</v>
      </c>
    </row>
    <row r="414" spans="1:23" s="1" customFormat="1" ht="15" customHeight="1" x14ac:dyDescent="0.15">
      <c r="A414" s="30"/>
      <c r="B414" s="11"/>
      <c r="C414" s="11"/>
      <c r="D414" s="11"/>
      <c r="E414" s="70" t="s">
        <v>1344</v>
      </c>
      <c r="F414" s="70" t="s">
        <v>1403</v>
      </c>
      <c r="G414" s="73" t="s">
        <v>1363</v>
      </c>
      <c r="H414" s="65" t="s">
        <v>937</v>
      </c>
      <c r="I414" s="65" t="s">
        <v>938</v>
      </c>
      <c r="J414" s="65" t="s">
        <v>939</v>
      </c>
      <c r="K414" s="65" t="s">
        <v>940</v>
      </c>
      <c r="L414" s="65" t="s">
        <v>941</v>
      </c>
      <c r="M414" s="65" t="s">
        <v>942</v>
      </c>
      <c r="N414" s="25" t="s">
        <v>943</v>
      </c>
      <c r="O414" s="26">
        <f t="shared" si="541"/>
        <v>2070</v>
      </c>
      <c r="P414" s="27">
        <v>0</v>
      </c>
      <c r="Q414" s="27">
        <f t="shared" si="549"/>
        <v>2070</v>
      </c>
      <c r="R414" s="27">
        <f>R416</f>
        <v>404</v>
      </c>
      <c r="S414" s="27">
        <f t="shared" ref="S414:V414" si="550">S416</f>
        <v>409</v>
      </c>
      <c r="T414" s="27">
        <f t="shared" si="550"/>
        <v>414</v>
      </c>
      <c r="U414" s="27">
        <f t="shared" si="550"/>
        <v>419</v>
      </c>
      <c r="V414" s="27">
        <f t="shared" si="550"/>
        <v>424</v>
      </c>
      <c r="W414" s="28">
        <v>0</v>
      </c>
    </row>
    <row r="415" spans="1:23" s="1" customFormat="1" ht="15" customHeight="1" x14ac:dyDescent="0.15">
      <c r="A415" s="30"/>
      <c r="B415" s="11"/>
      <c r="C415" s="11"/>
      <c r="D415" s="11"/>
      <c r="E415" s="71"/>
      <c r="F415" s="71"/>
      <c r="G415" s="128"/>
      <c r="H415" s="66"/>
      <c r="I415" s="66"/>
      <c r="J415" s="66"/>
      <c r="K415" s="66"/>
      <c r="L415" s="66"/>
      <c r="M415" s="66"/>
      <c r="N415" s="25" t="s">
        <v>944</v>
      </c>
      <c r="O415" s="26">
        <f t="shared" si="541"/>
        <v>2070</v>
      </c>
      <c r="P415" s="27">
        <v>0</v>
      </c>
      <c r="Q415" s="27">
        <f t="shared" si="549"/>
        <v>2070</v>
      </c>
      <c r="R415" s="27">
        <f t="shared" ref="R415" si="551">R414</f>
        <v>404</v>
      </c>
      <c r="S415" s="27">
        <f t="shared" ref="S415" si="552">S414</f>
        <v>409</v>
      </c>
      <c r="T415" s="27">
        <f t="shared" ref="T415" si="553">T414</f>
        <v>414</v>
      </c>
      <c r="U415" s="27">
        <f t="shared" ref="U415" si="554">U414</f>
        <v>419</v>
      </c>
      <c r="V415" s="27">
        <f t="shared" ref="V415" si="555">V414</f>
        <v>424</v>
      </c>
      <c r="W415" s="28">
        <v>0</v>
      </c>
    </row>
    <row r="416" spans="1:23" s="1" customFormat="1" ht="15" customHeight="1" x14ac:dyDescent="0.15">
      <c r="A416" s="30"/>
      <c r="B416" s="11"/>
      <c r="C416" s="11"/>
      <c r="D416" s="11"/>
      <c r="E416" s="72"/>
      <c r="F416" s="71"/>
      <c r="G416" s="128"/>
      <c r="H416" s="66"/>
      <c r="I416" s="66"/>
      <c r="J416" s="66"/>
      <c r="K416" s="66"/>
      <c r="L416" s="66"/>
      <c r="M416" s="66"/>
      <c r="N416" s="25" t="s">
        <v>945</v>
      </c>
      <c r="O416" s="26">
        <f t="shared" si="541"/>
        <v>2070</v>
      </c>
      <c r="P416" s="27">
        <v>0</v>
      </c>
      <c r="Q416" s="27">
        <f t="shared" si="549"/>
        <v>2070</v>
      </c>
      <c r="R416" s="27">
        <v>404</v>
      </c>
      <c r="S416" s="27">
        <v>409</v>
      </c>
      <c r="T416" s="27">
        <v>414</v>
      </c>
      <c r="U416" s="27">
        <v>419</v>
      </c>
      <c r="V416" s="27">
        <v>424</v>
      </c>
      <c r="W416" s="28">
        <v>0</v>
      </c>
    </row>
    <row r="417" spans="1:23" s="1" customFormat="1" ht="17.100000000000001" customHeight="1" x14ac:dyDescent="0.15">
      <c r="A417" s="100" t="s">
        <v>946</v>
      </c>
      <c r="B417" s="101"/>
      <c r="C417" s="101"/>
      <c r="D417" s="101"/>
      <c r="E417" s="101"/>
      <c r="F417" s="3"/>
      <c r="G417" s="3"/>
      <c r="H417" s="3"/>
      <c r="I417" s="3"/>
      <c r="J417" s="3"/>
      <c r="K417" s="3"/>
      <c r="L417" s="3"/>
      <c r="M417" s="3"/>
      <c r="N417" s="29"/>
      <c r="O417" s="26">
        <f t="shared" si="541"/>
        <v>48713</v>
      </c>
      <c r="P417" s="27">
        <v>11192</v>
      </c>
      <c r="Q417" s="27">
        <f t="shared" si="549"/>
        <v>37521</v>
      </c>
      <c r="R417" s="27">
        <f>R418+R433+R452</f>
        <v>20900</v>
      </c>
      <c r="S417" s="27">
        <f t="shared" ref="S417:V417" si="556">S418+S433+S452</f>
        <v>5601</v>
      </c>
      <c r="T417" s="27">
        <f t="shared" si="556"/>
        <v>3570</v>
      </c>
      <c r="U417" s="27">
        <f t="shared" si="556"/>
        <v>3673</v>
      </c>
      <c r="V417" s="27">
        <f t="shared" si="556"/>
        <v>3777</v>
      </c>
      <c r="W417" s="28">
        <v>0</v>
      </c>
    </row>
    <row r="418" spans="1:23" s="1" customFormat="1" ht="17.100000000000001" customHeight="1" x14ac:dyDescent="0.15">
      <c r="A418" s="30"/>
      <c r="B418" s="68" t="s">
        <v>947</v>
      </c>
      <c r="C418" s="79"/>
      <c r="D418" s="79"/>
      <c r="E418" s="79"/>
      <c r="F418" s="3"/>
      <c r="G418" s="3"/>
      <c r="H418" s="3"/>
      <c r="I418" s="3"/>
      <c r="J418" s="3"/>
      <c r="K418" s="3"/>
      <c r="L418" s="3"/>
      <c r="M418" s="3"/>
      <c r="N418" s="29"/>
      <c r="O418" s="26">
        <f t="shared" si="541"/>
        <v>19114</v>
      </c>
      <c r="P418" s="27">
        <v>3572</v>
      </c>
      <c r="Q418" s="27">
        <f t="shared" si="549"/>
        <v>15542</v>
      </c>
      <c r="R418" s="27">
        <f>R419</f>
        <v>5713</v>
      </c>
      <c r="S418" s="27">
        <f t="shared" ref="S418:V418" si="557">S419</f>
        <v>2349</v>
      </c>
      <c r="T418" s="27">
        <f t="shared" si="557"/>
        <v>2420</v>
      </c>
      <c r="U418" s="27">
        <f t="shared" si="557"/>
        <v>2493</v>
      </c>
      <c r="V418" s="27">
        <f t="shared" si="557"/>
        <v>2567</v>
      </c>
      <c r="W418" s="28">
        <v>0</v>
      </c>
    </row>
    <row r="419" spans="1:23" s="1" customFormat="1" ht="17.100000000000001" customHeight="1" x14ac:dyDescent="0.15">
      <c r="A419" s="30"/>
      <c r="B419" s="11"/>
      <c r="C419" s="68" t="s">
        <v>948</v>
      </c>
      <c r="D419" s="79"/>
      <c r="E419" s="79"/>
      <c r="F419" s="3"/>
      <c r="G419" s="3"/>
      <c r="H419" s="3"/>
      <c r="I419" s="3"/>
      <c r="J419" s="3"/>
      <c r="K419" s="3"/>
      <c r="L419" s="3"/>
      <c r="M419" s="3"/>
      <c r="N419" s="29"/>
      <c r="O419" s="26">
        <f t="shared" si="541"/>
        <v>19114</v>
      </c>
      <c r="P419" s="27">
        <v>3572</v>
      </c>
      <c r="Q419" s="27">
        <f t="shared" si="549"/>
        <v>15542</v>
      </c>
      <c r="R419" s="27">
        <f>R420</f>
        <v>5713</v>
      </c>
      <c r="S419" s="27">
        <f t="shared" ref="S419:V419" si="558">S420</f>
        <v>2349</v>
      </c>
      <c r="T419" s="27">
        <f t="shared" si="558"/>
        <v>2420</v>
      </c>
      <c r="U419" s="27">
        <f t="shared" si="558"/>
        <v>2493</v>
      </c>
      <c r="V419" s="27">
        <f t="shared" si="558"/>
        <v>2567</v>
      </c>
      <c r="W419" s="28">
        <v>0</v>
      </c>
    </row>
    <row r="420" spans="1:23" s="1" customFormat="1" ht="17.100000000000001" customHeight="1" x14ac:dyDescent="0.15">
      <c r="A420" s="30"/>
      <c r="B420" s="11"/>
      <c r="C420" s="11"/>
      <c r="D420" s="68" t="s">
        <v>949</v>
      </c>
      <c r="E420" s="79"/>
      <c r="F420" s="3"/>
      <c r="G420" s="3"/>
      <c r="H420" s="3"/>
      <c r="I420" s="3"/>
      <c r="J420" s="3"/>
      <c r="K420" s="3"/>
      <c r="L420" s="3"/>
      <c r="M420" s="3"/>
      <c r="N420" s="29"/>
      <c r="O420" s="26">
        <f t="shared" si="541"/>
        <v>19114</v>
      </c>
      <c r="P420" s="27">
        <v>3572</v>
      </c>
      <c r="Q420" s="27">
        <f t="shared" si="549"/>
        <v>15542</v>
      </c>
      <c r="R420" s="27">
        <f>R421+R427+R430</f>
        <v>5713</v>
      </c>
      <c r="S420" s="27">
        <f t="shared" ref="S420:V420" si="559">S421+S427+S430</f>
        <v>2349</v>
      </c>
      <c r="T420" s="27">
        <f t="shared" si="559"/>
        <v>2420</v>
      </c>
      <c r="U420" s="27">
        <f t="shared" si="559"/>
        <v>2493</v>
      </c>
      <c r="V420" s="27">
        <f t="shared" si="559"/>
        <v>2567</v>
      </c>
      <c r="W420" s="28">
        <v>0</v>
      </c>
    </row>
    <row r="421" spans="1:23" s="1" customFormat="1" ht="14.1" customHeight="1" x14ac:dyDescent="0.15">
      <c r="A421" s="30"/>
      <c r="B421" s="11"/>
      <c r="C421" s="11"/>
      <c r="D421" s="11"/>
      <c r="E421" s="70" t="s">
        <v>950</v>
      </c>
      <c r="F421" s="71" t="s">
        <v>1447</v>
      </c>
      <c r="G421" s="74" t="s">
        <v>1364</v>
      </c>
      <c r="H421" s="66" t="s">
        <v>951</v>
      </c>
      <c r="I421" s="66" t="s">
        <v>952</v>
      </c>
      <c r="J421" s="66" t="s">
        <v>953</v>
      </c>
      <c r="K421" s="66" t="s">
        <v>954</v>
      </c>
      <c r="L421" s="66" t="s">
        <v>955</v>
      </c>
      <c r="M421" s="66" t="s">
        <v>956</v>
      </c>
      <c r="N421" s="25" t="s">
        <v>957</v>
      </c>
      <c r="O421" s="26">
        <f t="shared" si="541"/>
        <v>7004</v>
      </c>
      <c r="P421" s="27">
        <v>3572</v>
      </c>
      <c r="Q421" s="27">
        <f t="shared" si="549"/>
        <v>3432</v>
      </c>
      <c r="R421" s="27">
        <f>R423+R424+R425</f>
        <v>3432</v>
      </c>
      <c r="S421" s="27">
        <f t="shared" ref="S421:V421" si="560">S423+S424+S425</f>
        <v>0</v>
      </c>
      <c r="T421" s="27">
        <f t="shared" si="560"/>
        <v>0</v>
      </c>
      <c r="U421" s="27">
        <f t="shared" si="560"/>
        <v>0</v>
      </c>
      <c r="V421" s="27">
        <f t="shared" si="560"/>
        <v>0</v>
      </c>
      <c r="W421" s="28">
        <v>0</v>
      </c>
    </row>
    <row r="422" spans="1:23" s="1" customFormat="1" ht="14.1" customHeight="1" x14ac:dyDescent="0.15">
      <c r="A422" s="30"/>
      <c r="B422" s="11"/>
      <c r="C422" s="11"/>
      <c r="D422" s="11"/>
      <c r="E422" s="71"/>
      <c r="F422" s="71"/>
      <c r="G422" s="74"/>
      <c r="H422" s="66"/>
      <c r="I422" s="66"/>
      <c r="J422" s="66"/>
      <c r="K422" s="66"/>
      <c r="L422" s="66"/>
      <c r="M422" s="66"/>
      <c r="N422" s="25" t="s">
        <v>958</v>
      </c>
      <c r="O422" s="26">
        <f t="shared" si="541"/>
        <v>7004</v>
      </c>
      <c r="P422" s="27">
        <v>3572</v>
      </c>
      <c r="Q422" s="27">
        <f t="shared" si="549"/>
        <v>3432</v>
      </c>
      <c r="R422" s="27">
        <f t="shared" ref="R422" si="561">R421</f>
        <v>3432</v>
      </c>
      <c r="S422" s="27">
        <f t="shared" ref="S422" si="562">S421</f>
        <v>0</v>
      </c>
      <c r="T422" s="27">
        <f t="shared" ref="T422" si="563">T421</f>
        <v>0</v>
      </c>
      <c r="U422" s="27">
        <f t="shared" ref="U422" si="564">U421</f>
        <v>0</v>
      </c>
      <c r="V422" s="27">
        <f t="shared" ref="V422" si="565">V421</f>
        <v>0</v>
      </c>
      <c r="W422" s="28">
        <v>0</v>
      </c>
    </row>
    <row r="423" spans="1:23" s="1" customFormat="1" ht="14.1" customHeight="1" x14ac:dyDescent="0.15">
      <c r="A423" s="30"/>
      <c r="B423" s="11"/>
      <c r="C423" s="11"/>
      <c r="D423" s="11"/>
      <c r="E423" s="71"/>
      <c r="F423" s="71"/>
      <c r="G423" s="74"/>
      <c r="H423" s="66"/>
      <c r="I423" s="66"/>
      <c r="J423" s="66"/>
      <c r="K423" s="66"/>
      <c r="L423" s="66"/>
      <c r="M423" s="66"/>
      <c r="N423" s="25" t="s">
        <v>959</v>
      </c>
      <c r="O423" s="26">
        <f t="shared" si="541"/>
        <v>4902</v>
      </c>
      <c r="P423" s="27">
        <v>2500</v>
      </c>
      <c r="Q423" s="27">
        <f t="shared" si="549"/>
        <v>2402</v>
      </c>
      <c r="R423" s="27">
        <v>2402</v>
      </c>
      <c r="S423" s="27">
        <v>0</v>
      </c>
      <c r="T423" s="27">
        <v>0</v>
      </c>
      <c r="U423" s="27">
        <v>0</v>
      </c>
      <c r="V423" s="27">
        <v>0</v>
      </c>
      <c r="W423" s="28">
        <v>0</v>
      </c>
    </row>
    <row r="424" spans="1:23" s="1" customFormat="1" ht="14.1" customHeight="1" x14ac:dyDescent="0.15">
      <c r="A424" s="30"/>
      <c r="B424" s="11"/>
      <c r="C424" s="11"/>
      <c r="D424" s="11"/>
      <c r="E424" s="71"/>
      <c r="F424" s="71"/>
      <c r="G424" s="74"/>
      <c r="H424" s="66"/>
      <c r="I424" s="66"/>
      <c r="J424" s="66"/>
      <c r="K424" s="66"/>
      <c r="L424" s="66"/>
      <c r="M424" s="66"/>
      <c r="N424" s="25" t="s">
        <v>960</v>
      </c>
      <c r="O424" s="26">
        <f t="shared" si="541"/>
        <v>630</v>
      </c>
      <c r="P424" s="27">
        <v>321</v>
      </c>
      <c r="Q424" s="27">
        <f t="shared" si="549"/>
        <v>309</v>
      </c>
      <c r="R424" s="27">
        <v>309</v>
      </c>
      <c r="S424" s="27">
        <v>0</v>
      </c>
      <c r="T424" s="27">
        <v>0</v>
      </c>
      <c r="U424" s="27">
        <v>0</v>
      </c>
      <c r="V424" s="27">
        <v>0</v>
      </c>
      <c r="W424" s="28">
        <v>0</v>
      </c>
    </row>
    <row r="425" spans="1:23" s="1" customFormat="1" ht="14.1" customHeight="1" x14ac:dyDescent="0.15">
      <c r="A425" s="30"/>
      <c r="B425" s="11"/>
      <c r="C425" s="11"/>
      <c r="D425" s="11"/>
      <c r="E425" s="71"/>
      <c r="F425" s="71"/>
      <c r="G425" s="74"/>
      <c r="H425" s="66"/>
      <c r="I425" s="66"/>
      <c r="J425" s="66"/>
      <c r="K425" s="66"/>
      <c r="L425" s="66"/>
      <c r="M425" s="66"/>
      <c r="N425" s="25" t="s">
        <v>961</v>
      </c>
      <c r="O425" s="26">
        <f t="shared" si="541"/>
        <v>1471</v>
      </c>
      <c r="P425" s="27">
        <v>750</v>
      </c>
      <c r="Q425" s="27">
        <f t="shared" si="549"/>
        <v>721</v>
      </c>
      <c r="R425" s="27">
        <v>721</v>
      </c>
      <c r="S425" s="27">
        <v>0</v>
      </c>
      <c r="T425" s="27">
        <v>0</v>
      </c>
      <c r="U425" s="27">
        <v>0</v>
      </c>
      <c r="V425" s="27">
        <v>0</v>
      </c>
      <c r="W425" s="28">
        <v>0</v>
      </c>
    </row>
    <row r="426" spans="1:23" s="1" customFormat="1" ht="14.1" customHeight="1" x14ac:dyDescent="0.15">
      <c r="A426" s="30"/>
      <c r="B426" s="11"/>
      <c r="C426" s="11"/>
      <c r="D426" s="11"/>
      <c r="E426" s="72"/>
      <c r="F426" s="72"/>
      <c r="G426" s="75"/>
      <c r="H426" s="67"/>
      <c r="I426" s="67"/>
      <c r="J426" s="67"/>
      <c r="K426" s="67"/>
      <c r="L426" s="67"/>
      <c r="M426" s="67"/>
      <c r="N426" s="25" t="s">
        <v>962</v>
      </c>
      <c r="O426" s="26">
        <f t="shared" si="541"/>
        <v>179</v>
      </c>
      <c r="P426" s="27">
        <v>0</v>
      </c>
      <c r="Q426" s="27">
        <f t="shared" si="549"/>
        <v>179</v>
      </c>
      <c r="R426" s="27">
        <v>179</v>
      </c>
      <c r="S426" s="27">
        <v>0</v>
      </c>
      <c r="T426" s="27">
        <v>0</v>
      </c>
      <c r="U426" s="27">
        <v>0</v>
      </c>
      <c r="V426" s="27">
        <v>0</v>
      </c>
      <c r="W426" s="28">
        <v>0</v>
      </c>
    </row>
    <row r="427" spans="1:23" s="1" customFormat="1" ht="18" customHeight="1" x14ac:dyDescent="0.15">
      <c r="A427" s="30"/>
      <c r="B427" s="11"/>
      <c r="C427" s="11"/>
      <c r="D427" s="11"/>
      <c r="E427" s="70" t="s">
        <v>963</v>
      </c>
      <c r="F427" s="70" t="s">
        <v>1448</v>
      </c>
      <c r="G427" s="65" t="s">
        <v>1365</v>
      </c>
      <c r="H427" s="65" t="s">
        <v>964</v>
      </c>
      <c r="I427" s="65" t="s">
        <v>965</v>
      </c>
      <c r="J427" s="65" t="s">
        <v>966</v>
      </c>
      <c r="K427" s="65" t="s">
        <v>967</v>
      </c>
      <c r="L427" s="65" t="s">
        <v>968</v>
      </c>
      <c r="M427" s="65" t="s">
        <v>969</v>
      </c>
      <c r="N427" s="25" t="s">
        <v>970</v>
      </c>
      <c r="O427" s="26">
        <f t="shared" si="541"/>
        <v>8511</v>
      </c>
      <c r="P427" s="27">
        <v>0</v>
      </c>
      <c r="Q427" s="27">
        <f t="shared" si="549"/>
        <v>8511</v>
      </c>
      <c r="R427" s="27">
        <f>R429</f>
        <v>1603</v>
      </c>
      <c r="S427" s="27">
        <f t="shared" ref="S427:V427" si="566">S429</f>
        <v>1651</v>
      </c>
      <c r="T427" s="27">
        <f t="shared" si="566"/>
        <v>1701</v>
      </c>
      <c r="U427" s="27">
        <f t="shared" si="566"/>
        <v>1752</v>
      </c>
      <c r="V427" s="27">
        <f t="shared" si="566"/>
        <v>1804</v>
      </c>
      <c r="W427" s="28">
        <v>0</v>
      </c>
    </row>
    <row r="428" spans="1:23" s="1" customFormat="1" ht="18" customHeight="1" x14ac:dyDescent="0.15">
      <c r="A428" s="30"/>
      <c r="B428" s="11"/>
      <c r="C428" s="11"/>
      <c r="D428" s="11"/>
      <c r="E428" s="71"/>
      <c r="F428" s="71"/>
      <c r="G428" s="66"/>
      <c r="H428" s="66"/>
      <c r="I428" s="66"/>
      <c r="J428" s="66"/>
      <c r="K428" s="66"/>
      <c r="L428" s="66"/>
      <c r="M428" s="66"/>
      <c r="N428" s="25" t="s">
        <v>971</v>
      </c>
      <c r="O428" s="26">
        <f t="shared" si="541"/>
        <v>8511</v>
      </c>
      <c r="P428" s="27">
        <v>0</v>
      </c>
      <c r="Q428" s="27">
        <f t="shared" si="549"/>
        <v>8511</v>
      </c>
      <c r="R428" s="27">
        <f t="shared" ref="R428" si="567">R427</f>
        <v>1603</v>
      </c>
      <c r="S428" s="27">
        <f t="shared" ref="S428" si="568">S427</f>
        <v>1651</v>
      </c>
      <c r="T428" s="27">
        <f t="shared" ref="T428" si="569">T427</f>
        <v>1701</v>
      </c>
      <c r="U428" s="27">
        <f t="shared" ref="U428" si="570">U427</f>
        <v>1752</v>
      </c>
      <c r="V428" s="27">
        <f t="shared" ref="V428" si="571">V427</f>
        <v>1804</v>
      </c>
      <c r="W428" s="28">
        <v>0</v>
      </c>
    </row>
    <row r="429" spans="1:23" s="1" customFormat="1" ht="18" customHeight="1" x14ac:dyDescent="0.15">
      <c r="A429" s="30"/>
      <c r="B429" s="11"/>
      <c r="C429" s="11"/>
      <c r="D429" s="11"/>
      <c r="E429" s="72"/>
      <c r="F429" s="71"/>
      <c r="G429" s="66"/>
      <c r="H429" s="66"/>
      <c r="I429" s="66"/>
      <c r="J429" s="66"/>
      <c r="K429" s="66"/>
      <c r="L429" s="66"/>
      <c r="M429" s="66"/>
      <c r="N429" s="25" t="s">
        <v>972</v>
      </c>
      <c r="O429" s="26">
        <f t="shared" si="541"/>
        <v>8511</v>
      </c>
      <c r="P429" s="27">
        <v>0</v>
      </c>
      <c r="Q429" s="27">
        <f t="shared" si="549"/>
        <v>8511</v>
      </c>
      <c r="R429" s="27">
        <v>1603</v>
      </c>
      <c r="S429" s="27">
        <v>1651</v>
      </c>
      <c r="T429" s="27">
        <v>1701</v>
      </c>
      <c r="U429" s="27">
        <v>1752</v>
      </c>
      <c r="V429" s="27">
        <v>1804</v>
      </c>
      <c r="W429" s="28">
        <v>0</v>
      </c>
    </row>
    <row r="430" spans="1:23" s="1" customFormat="1" ht="17.100000000000001" customHeight="1" x14ac:dyDescent="0.15">
      <c r="A430" s="30"/>
      <c r="B430" s="11"/>
      <c r="C430" s="11"/>
      <c r="D430" s="11"/>
      <c r="E430" s="129" t="s">
        <v>973</v>
      </c>
      <c r="F430" s="76" t="s">
        <v>1449</v>
      </c>
      <c r="G430" s="110" t="s">
        <v>1365</v>
      </c>
      <c r="H430" s="110" t="s">
        <v>974</v>
      </c>
      <c r="I430" s="110" t="s">
        <v>975</v>
      </c>
      <c r="J430" s="110" t="s">
        <v>976</v>
      </c>
      <c r="K430" s="110" t="s">
        <v>977</v>
      </c>
      <c r="L430" s="110" t="s">
        <v>978</v>
      </c>
      <c r="M430" s="110" t="s">
        <v>979</v>
      </c>
      <c r="N430" s="35" t="s">
        <v>980</v>
      </c>
      <c r="O430" s="26">
        <f t="shared" si="541"/>
        <v>3599</v>
      </c>
      <c r="P430" s="27">
        <v>0</v>
      </c>
      <c r="Q430" s="27">
        <f t="shared" si="549"/>
        <v>3599</v>
      </c>
      <c r="R430" s="27">
        <f>R432</f>
        <v>678</v>
      </c>
      <c r="S430" s="27">
        <f t="shared" ref="S430:V430" si="572">S432</f>
        <v>698</v>
      </c>
      <c r="T430" s="27">
        <f t="shared" si="572"/>
        <v>719</v>
      </c>
      <c r="U430" s="27">
        <f t="shared" si="572"/>
        <v>741</v>
      </c>
      <c r="V430" s="27">
        <f t="shared" si="572"/>
        <v>763</v>
      </c>
      <c r="W430" s="28">
        <v>0</v>
      </c>
    </row>
    <row r="431" spans="1:23" s="1" customFormat="1" ht="17.100000000000001" customHeight="1" x14ac:dyDescent="0.15">
      <c r="A431" s="30"/>
      <c r="B431" s="11"/>
      <c r="C431" s="11"/>
      <c r="D431" s="11"/>
      <c r="E431" s="130"/>
      <c r="F431" s="76"/>
      <c r="G431" s="110"/>
      <c r="H431" s="110"/>
      <c r="I431" s="110"/>
      <c r="J431" s="110"/>
      <c r="K431" s="110"/>
      <c r="L431" s="110"/>
      <c r="M431" s="110"/>
      <c r="N431" s="35" t="s">
        <v>981</v>
      </c>
      <c r="O431" s="26">
        <f t="shared" si="541"/>
        <v>3599</v>
      </c>
      <c r="P431" s="27">
        <v>0</v>
      </c>
      <c r="Q431" s="27">
        <f t="shared" si="549"/>
        <v>3599</v>
      </c>
      <c r="R431" s="27">
        <f t="shared" ref="R431" si="573">R430</f>
        <v>678</v>
      </c>
      <c r="S431" s="27">
        <f t="shared" ref="S431" si="574">S430</f>
        <v>698</v>
      </c>
      <c r="T431" s="27">
        <f t="shared" ref="T431" si="575">T430</f>
        <v>719</v>
      </c>
      <c r="U431" s="27">
        <f t="shared" ref="U431" si="576">U430</f>
        <v>741</v>
      </c>
      <c r="V431" s="27">
        <f t="shared" ref="V431" si="577">V430</f>
        <v>763</v>
      </c>
      <c r="W431" s="28">
        <v>0</v>
      </c>
    </row>
    <row r="432" spans="1:23" s="1" customFormat="1" ht="17.100000000000001" customHeight="1" x14ac:dyDescent="0.15">
      <c r="A432" s="30"/>
      <c r="B432" s="11"/>
      <c r="C432" s="11"/>
      <c r="D432" s="11"/>
      <c r="E432" s="131"/>
      <c r="F432" s="76"/>
      <c r="G432" s="110"/>
      <c r="H432" s="110"/>
      <c r="I432" s="110"/>
      <c r="J432" s="110"/>
      <c r="K432" s="110"/>
      <c r="L432" s="110"/>
      <c r="M432" s="110"/>
      <c r="N432" s="35" t="s">
        <v>982</v>
      </c>
      <c r="O432" s="26">
        <f t="shared" si="541"/>
        <v>3599</v>
      </c>
      <c r="P432" s="27">
        <v>0</v>
      </c>
      <c r="Q432" s="27">
        <f t="shared" si="549"/>
        <v>3599</v>
      </c>
      <c r="R432" s="27">
        <v>678</v>
      </c>
      <c r="S432" s="27">
        <v>698</v>
      </c>
      <c r="T432" s="27">
        <v>719</v>
      </c>
      <c r="U432" s="27">
        <v>741</v>
      </c>
      <c r="V432" s="27">
        <v>763</v>
      </c>
      <c r="W432" s="28">
        <v>0</v>
      </c>
    </row>
    <row r="433" spans="1:23" s="1" customFormat="1" ht="17.100000000000001" customHeight="1" x14ac:dyDescent="0.15">
      <c r="A433" s="30"/>
      <c r="B433" s="68" t="s">
        <v>983</v>
      </c>
      <c r="C433" s="79"/>
      <c r="D433" s="79"/>
      <c r="E433" s="79"/>
      <c r="F433" s="3"/>
      <c r="G433" s="3"/>
      <c r="H433" s="3"/>
      <c r="I433" s="3"/>
      <c r="J433" s="3"/>
      <c r="K433" s="3"/>
      <c r="L433" s="3"/>
      <c r="M433" s="3"/>
      <c r="N433" s="29"/>
      <c r="O433" s="26">
        <f t="shared" si="541"/>
        <v>14193</v>
      </c>
      <c r="P433" s="27">
        <v>1000</v>
      </c>
      <c r="Q433" s="27">
        <f t="shared" si="549"/>
        <v>13193</v>
      </c>
      <c r="R433" s="27">
        <f>R434+R439</f>
        <v>8532</v>
      </c>
      <c r="S433" s="27">
        <f t="shared" ref="S433:U433" si="578">S434+S439</f>
        <v>1121</v>
      </c>
      <c r="T433" s="27">
        <f t="shared" si="578"/>
        <v>1150</v>
      </c>
      <c r="U433" s="27">
        <f t="shared" si="578"/>
        <v>1180</v>
      </c>
      <c r="V433" s="27">
        <f>V434+V439</f>
        <v>1210</v>
      </c>
      <c r="W433" s="28">
        <v>0</v>
      </c>
    </row>
    <row r="434" spans="1:23" s="1" customFormat="1" ht="17.100000000000001" customHeight="1" x14ac:dyDescent="0.15">
      <c r="A434" s="30"/>
      <c r="B434" s="11"/>
      <c r="C434" s="68" t="s">
        <v>984</v>
      </c>
      <c r="D434" s="79"/>
      <c r="E434" s="79"/>
      <c r="F434" s="3"/>
      <c r="G434" s="3"/>
      <c r="H434" s="3"/>
      <c r="I434" s="3"/>
      <c r="J434" s="3"/>
      <c r="K434" s="3"/>
      <c r="L434" s="3"/>
      <c r="M434" s="3"/>
      <c r="N434" s="29"/>
      <c r="O434" s="26">
        <f t="shared" si="541"/>
        <v>2354</v>
      </c>
      <c r="P434" s="27">
        <v>0</v>
      </c>
      <c r="Q434" s="27">
        <f t="shared" si="549"/>
        <v>2354</v>
      </c>
      <c r="R434" s="27">
        <f>R435</f>
        <v>452</v>
      </c>
      <c r="S434" s="27">
        <f t="shared" ref="S434:V434" si="579">S435</f>
        <v>461</v>
      </c>
      <c r="T434" s="27">
        <f t="shared" si="579"/>
        <v>471</v>
      </c>
      <c r="U434" s="27">
        <f t="shared" si="579"/>
        <v>480</v>
      </c>
      <c r="V434" s="27">
        <f t="shared" si="579"/>
        <v>490</v>
      </c>
      <c r="W434" s="28">
        <v>0</v>
      </c>
    </row>
    <row r="435" spans="1:23" s="1" customFormat="1" ht="17.100000000000001" customHeight="1" x14ac:dyDescent="0.15">
      <c r="A435" s="30"/>
      <c r="B435" s="11"/>
      <c r="C435" s="11"/>
      <c r="D435" s="68" t="s">
        <v>985</v>
      </c>
      <c r="E435" s="79"/>
      <c r="F435" s="3"/>
      <c r="G435" s="3"/>
      <c r="H435" s="3"/>
      <c r="I435" s="3"/>
      <c r="J435" s="3"/>
      <c r="K435" s="3"/>
      <c r="L435" s="3"/>
      <c r="M435" s="3"/>
      <c r="N435" s="29"/>
      <c r="O435" s="26">
        <f t="shared" si="541"/>
        <v>2354</v>
      </c>
      <c r="P435" s="27">
        <v>0</v>
      </c>
      <c r="Q435" s="27">
        <f t="shared" si="549"/>
        <v>2354</v>
      </c>
      <c r="R435" s="27">
        <f>R436</f>
        <v>452</v>
      </c>
      <c r="S435" s="27">
        <f t="shared" ref="S435:V435" si="580">S436</f>
        <v>461</v>
      </c>
      <c r="T435" s="27">
        <f t="shared" si="580"/>
        <v>471</v>
      </c>
      <c r="U435" s="27">
        <f t="shared" si="580"/>
        <v>480</v>
      </c>
      <c r="V435" s="27">
        <f t="shared" si="580"/>
        <v>490</v>
      </c>
      <c r="W435" s="28">
        <v>0</v>
      </c>
    </row>
    <row r="436" spans="1:23" s="1" customFormat="1" ht="17.100000000000001" customHeight="1" x14ac:dyDescent="0.15">
      <c r="A436" s="30"/>
      <c r="B436" s="11"/>
      <c r="C436" s="11"/>
      <c r="D436" s="11"/>
      <c r="E436" s="129" t="s">
        <v>986</v>
      </c>
      <c r="F436" s="76" t="s">
        <v>1478</v>
      </c>
      <c r="G436" s="132"/>
      <c r="H436" s="110" t="s">
        <v>987</v>
      </c>
      <c r="I436" s="110" t="s">
        <v>988</v>
      </c>
      <c r="J436" s="110" t="s">
        <v>989</v>
      </c>
      <c r="K436" s="110" t="s">
        <v>990</v>
      </c>
      <c r="L436" s="110" t="s">
        <v>991</v>
      </c>
      <c r="M436" s="110" t="s">
        <v>992</v>
      </c>
      <c r="N436" s="35" t="s">
        <v>993</v>
      </c>
      <c r="O436" s="26">
        <f t="shared" si="541"/>
        <v>2354</v>
      </c>
      <c r="P436" s="27">
        <v>0</v>
      </c>
      <c r="Q436" s="27">
        <f t="shared" si="549"/>
        <v>2354</v>
      </c>
      <c r="R436" s="27">
        <f>R438</f>
        <v>452</v>
      </c>
      <c r="S436" s="27">
        <f t="shared" ref="S436:V436" si="581">S438</f>
        <v>461</v>
      </c>
      <c r="T436" s="27">
        <f t="shared" si="581"/>
        <v>471</v>
      </c>
      <c r="U436" s="27">
        <f t="shared" si="581"/>
        <v>480</v>
      </c>
      <c r="V436" s="27">
        <f t="shared" si="581"/>
        <v>490</v>
      </c>
      <c r="W436" s="28">
        <v>0</v>
      </c>
    </row>
    <row r="437" spans="1:23" s="1" customFormat="1" ht="17.100000000000001" customHeight="1" x14ac:dyDescent="0.15">
      <c r="A437" s="30"/>
      <c r="B437" s="11"/>
      <c r="C437" s="11"/>
      <c r="D437" s="11"/>
      <c r="E437" s="130"/>
      <c r="F437" s="76"/>
      <c r="G437" s="133"/>
      <c r="H437" s="110"/>
      <c r="I437" s="110"/>
      <c r="J437" s="110"/>
      <c r="K437" s="110"/>
      <c r="L437" s="110"/>
      <c r="M437" s="110"/>
      <c r="N437" s="35" t="s">
        <v>994</v>
      </c>
      <c r="O437" s="26">
        <f t="shared" si="541"/>
        <v>2354</v>
      </c>
      <c r="P437" s="27">
        <v>0</v>
      </c>
      <c r="Q437" s="27">
        <f t="shared" si="549"/>
        <v>2354</v>
      </c>
      <c r="R437" s="27">
        <f t="shared" ref="R437" si="582">R436</f>
        <v>452</v>
      </c>
      <c r="S437" s="27">
        <f t="shared" ref="S437" si="583">S436</f>
        <v>461</v>
      </c>
      <c r="T437" s="27">
        <f t="shared" ref="T437" si="584">T436</f>
        <v>471</v>
      </c>
      <c r="U437" s="27">
        <f t="shared" ref="U437" si="585">U436</f>
        <v>480</v>
      </c>
      <c r="V437" s="27">
        <f t="shared" ref="V437" si="586">V436</f>
        <v>490</v>
      </c>
      <c r="W437" s="28">
        <v>0</v>
      </c>
    </row>
    <row r="438" spans="1:23" s="1" customFormat="1" ht="17.100000000000001" customHeight="1" x14ac:dyDescent="0.15">
      <c r="A438" s="30"/>
      <c r="B438" s="11"/>
      <c r="C438" s="11"/>
      <c r="D438" s="11"/>
      <c r="E438" s="131"/>
      <c r="F438" s="76"/>
      <c r="G438" s="134"/>
      <c r="H438" s="110"/>
      <c r="I438" s="110"/>
      <c r="J438" s="110"/>
      <c r="K438" s="110"/>
      <c r="L438" s="110"/>
      <c r="M438" s="110"/>
      <c r="N438" s="35" t="s">
        <v>995</v>
      </c>
      <c r="O438" s="26">
        <f t="shared" si="541"/>
        <v>2354</v>
      </c>
      <c r="P438" s="27">
        <v>0</v>
      </c>
      <c r="Q438" s="27">
        <f t="shared" si="549"/>
        <v>2354</v>
      </c>
      <c r="R438" s="27">
        <v>452</v>
      </c>
      <c r="S438" s="27">
        <v>461</v>
      </c>
      <c r="T438" s="27">
        <v>471</v>
      </c>
      <c r="U438" s="27">
        <v>480</v>
      </c>
      <c r="V438" s="27">
        <v>490</v>
      </c>
      <c r="W438" s="28">
        <v>0</v>
      </c>
    </row>
    <row r="439" spans="1:23" s="1" customFormat="1" ht="17.100000000000001" customHeight="1" x14ac:dyDescent="0.15">
      <c r="A439" s="30"/>
      <c r="B439" s="11"/>
      <c r="C439" s="68" t="s">
        <v>996</v>
      </c>
      <c r="D439" s="79"/>
      <c r="E439" s="79"/>
      <c r="F439" s="3"/>
      <c r="G439" s="3"/>
      <c r="H439" s="3"/>
      <c r="I439" s="3"/>
      <c r="J439" s="3"/>
      <c r="K439" s="3"/>
      <c r="L439" s="3"/>
      <c r="M439" s="3"/>
      <c r="N439" s="29"/>
      <c r="O439" s="26">
        <f t="shared" si="541"/>
        <v>11839</v>
      </c>
      <c r="P439" s="27">
        <v>1000</v>
      </c>
      <c r="Q439" s="27">
        <f t="shared" si="549"/>
        <v>10839</v>
      </c>
      <c r="R439" s="27">
        <f>R440+R446</f>
        <v>8080</v>
      </c>
      <c r="S439" s="27">
        <f t="shared" ref="S439:V439" si="587">S440+S446</f>
        <v>660</v>
      </c>
      <c r="T439" s="27">
        <f t="shared" si="587"/>
        <v>679</v>
      </c>
      <c r="U439" s="27">
        <f t="shared" si="587"/>
        <v>700</v>
      </c>
      <c r="V439" s="27">
        <f t="shared" si="587"/>
        <v>720</v>
      </c>
      <c r="W439" s="28">
        <v>0</v>
      </c>
    </row>
    <row r="440" spans="1:23" s="1" customFormat="1" ht="17.100000000000001" customHeight="1" x14ac:dyDescent="0.15">
      <c r="A440" s="30"/>
      <c r="B440" s="11"/>
      <c r="C440" s="11"/>
      <c r="D440" s="68" t="s">
        <v>997</v>
      </c>
      <c r="E440" s="79"/>
      <c r="F440" s="3"/>
      <c r="G440" s="3"/>
      <c r="H440" s="3"/>
      <c r="I440" s="3"/>
      <c r="J440" s="3"/>
      <c r="K440" s="3"/>
      <c r="L440" s="3"/>
      <c r="M440" s="3"/>
      <c r="N440" s="29"/>
      <c r="O440" s="26">
        <f t="shared" si="541"/>
        <v>8440</v>
      </c>
      <c r="P440" s="27">
        <v>1000</v>
      </c>
      <c r="Q440" s="27">
        <f t="shared" si="549"/>
        <v>7440</v>
      </c>
      <c r="R440" s="27">
        <f>R441</f>
        <v>7440</v>
      </c>
      <c r="S440" s="27">
        <f t="shared" ref="S440" si="588">S441</f>
        <v>0</v>
      </c>
      <c r="T440" s="27">
        <f t="shared" ref="T440" si="589">T441</f>
        <v>0</v>
      </c>
      <c r="U440" s="27">
        <f t="shared" ref="U440" si="590">U441</f>
        <v>0</v>
      </c>
      <c r="V440" s="27">
        <f t="shared" ref="V440" si="591">V441</f>
        <v>0</v>
      </c>
      <c r="W440" s="28">
        <v>0</v>
      </c>
    </row>
    <row r="441" spans="1:23" s="1" customFormat="1" ht="15" customHeight="1" x14ac:dyDescent="0.15">
      <c r="A441" s="30"/>
      <c r="B441" s="11"/>
      <c r="C441" s="11"/>
      <c r="D441" s="11"/>
      <c r="E441" s="70" t="s">
        <v>1396</v>
      </c>
      <c r="F441" s="71" t="s">
        <v>1450</v>
      </c>
      <c r="G441" s="66" t="s">
        <v>1313</v>
      </c>
      <c r="H441" s="66" t="s">
        <v>998</v>
      </c>
      <c r="I441" s="66" t="s">
        <v>999</v>
      </c>
      <c r="J441" s="66" t="s">
        <v>1000</v>
      </c>
      <c r="K441" s="66" t="s">
        <v>1001</v>
      </c>
      <c r="L441" s="66" t="s">
        <v>1002</v>
      </c>
      <c r="M441" s="66" t="s">
        <v>1003</v>
      </c>
      <c r="N441" s="25" t="s">
        <v>1004</v>
      </c>
      <c r="O441" s="26">
        <f t="shared" si="541"/>
        <v>8440</v>
      </c>
      <c r="P441" s="27">
        <v>1000</v>
      </c>
      <c r="Q441" s="27">
        <f t="shared" si="549"/>
        <v>7440</v>
      </c>
      <c r="R441" s="27">
        <f>R443+R444+R445</f>
        <v>7440</v>
      </c>
      <c r="S441" s="27">
        <f t="shared" ref="S441:V441" si="592">S443+S444+S445</f>
        <v>0</v>
      </c>
      <c r="T441" s="27">
        <f t="shared" si="592"/>
        <v>0</v>
      </c>
      <c r="U441" s="27">
        <f t="shared" si="592"/>
        <v>0</v>
      </c>
      <c r="V441" s="27">
        <f t="shared" si="592"/>
        <v>0</v>
      </c>
      <c r="W441" s="28">
        <v>0</v>
      </c>
    </row>
    <row r="442" spans="1:23" s="1" customFormat="1" ht="15" customHeight="1" x14ac:dyDescent="0.15">
      <c r="A442" s="30"/>
      <c r="B442" s="11"/>
      <c r="C442" s="11"/>
      <c r="D442" s="11"/>
      <c r="E442" s="71"/>
      <c r="F442" s="71"/>
      <c r="G442" s="66"/>
      <c r="H442" s="66"/>
      <c r="I442" s="66"/>
      <c r="J442" s="66"/>
      <c r="K442" s="66"/>
      <c r="L442" s="66"/>
      <c r="M442" s="66"/>
      <c r="N442" s="25" t="s">
        <v>1005</v>
      </c>
      <c r="O442" s="26">
        <f t="shared" si="541"/>
        <v>8440</v>
      </c>
      <c r="P442" s="27">
        <v>1000</v>
      </c>
      <c r="Q442" s="27">
        <f t="shared" si="549"/>
        <v>7440</v>
      </c>
      <c r="R442" s="27">
        <f t="shared" ref="R442" si="593">R441</f>
        <v>7440</v>
      </c>
      <c r="S442" s="27">
        <f t="shared" ref="S442" si="594">S441</f>
        <v>0</v>
      </c>
      <c r="T442" s="27">
        <f t="shared" ref="T442" si="595">T441</f>
        <v>0</v>
      </c>
      <c r="U442" s="27">
        <f t="shared" ref="U442" si="596">U441</f>
        <v>0</v>
      </c>
      <c r="V442" s="27">
        <f t="shared" ref="V442" si="597">V441</f>
        <v>0</v>
      </c>
      <c r="W442" s="28">
        <v>0</v>
      </c>
    </row>
    <row r="443" spans="1:23" s="1" customFormat="1" ht="15" customHeight="1" x14ac:dyDescent="0.15">
      <c r="A443" s="30"/>
      <c r="B443" s="11"/>
      <c r="C443" s="11"/>
      <c r="D443" s="11"/>
      <c r="E443" s="71"/>
      <c r="F443" s="71"/>
      <c r="G443" s="66"/>
      <c r="H443" s="66"/>
      <c r="I443" s="66"/>
      <c r="J443" s="66"/>
      <c r="K443" s="66"/>
      <c r="L443" s="66"/>
      <c r="M443" s="66"/>
      <c r="N443" s="25" t="s">
        <v>1006</v>
      </c>
      <c r="O443" s="26">
        <f t="shared" si="541"/>
        <v>4220</v>
      </c>
      <c r="P443" s="27">
        <v>500</v>
      </c>
      <c r="Q443" s="27">
        <f t="shared" si="549"/>
        <v>3720</v>
      </c>
      <c r="R443" s="27">
        <v>3720</v>
      </c>
      <c r="S443" s="27">
        <v>0</v>
      </c>
      <c r="T443" s="27">
        <v>0</v>
      </c>
      <c r="U443" s="27">
        <v>0</v>
      </c>
      <c r="V443" s="27">
        <v>0</v>
      </c>
      <c r="W443" s="28">
        <v>0</v>
      </c>
    </row>
    <row r="444" spans="1:23" s="1" customFormat="1" ht="15" customHeight="1" x14ac:dyDescent="0.15">
      <c r="A444" s="30"/>
      <c r="B444" s="11"/>
      <c r="C444" s="11"/>
      <c r="D444" s="11"/>
      <c r="E444" s="71"/>
      <c r="F444" s="71"/>
      <c r="G444" s="66"/>
      <c r="H444" s="66"/>
      <c r="I444" s="66"/>
      <c r="J444" s="66"/>
      <c r="K444" s="66"/>
      <c r="L444" s="66"/>
      <c r="M444" s="66"/>
      <c r="N444" s="25" t="s">
        <v>1007</v>
      </c>
      <c r="O444" s="26">
        <f t="shared" si="541"/>
        <v>2110</v>
      </c>
      <c r="P444" s="27">
        <v>250</v>
      </c>
      <c r="Q444" s="27">
        <f t="shared" si="549"/>
        <v>1860</v>
      </c>
      <c r="R444" s="27">
        <v>1860</v>
      </c>
      <c r="S444" s="27">
        <v>0</v>
      </c>
      <c r="T444" s="27">
        <v>0</v>
      </c>
      <c r="U444" s="27">
        <v>0</v>
      </c>
      <c r="V444" s="27">
        <v>0</v>
      </c>
      <c r="W444" s="28">
        <v>0</v>
      </c>
    </row>
    <row r="445" spans="1:23" s="1" customFormat="1" ht="15" customHeight="1" x14ac:dyDescent="0.15">
      <c r="A445" s="30"/>
      <c r="B445" s="11"/>
      <c r="C445" s="11"/>
      <c r="D445" s="11"/>
      <c r="E445" s="72"/>
      <c r="F445" s="72"/>
      <c r="G445" s="67"/>
      <c r="H445" s="67"/>
      <c r="I445" s="67"/>
      <c r="J445" s="67"/>
      <c r="K445" s="67"/>
      <c r="L445" s="67"/>
      <c r="M445" s="67"/>
      <c r="N445" s="25" t="s">
        <v>1008</v>
      </c>
      <c r="O445" s="26">
        <f t="shared" si="541"/>
        <v>2110</v>
      </c>
      <c r="P445" s="27">
        <v>250</v>
      </c>
      <c r="Q445" s="27">
        <f t="shared" si="549"/>
        <v>1860</v>
      </c>
      <c r="R445" s="27">
        <v>1860</v>
      </c>
      <c r="S445" s="27">
        <v>0</v>
      </c>
      <c r="T445" s="27">
        <v>0</v>
      </c>
      <c r="U445" s="27">
        <v>0</v>
      </c>
      <c r="V445" s="27">
        <v>0</v>
      </c>
      <c r="W445" s="28">
        <v>0</v>
      </c>
    </row>
    <row r="446" spans="1:23" s="1" customFormat="1" ht="17.100000000000001" customHeight="1" x14ac:dyDescent="0.15">
      <c r="A446" s="30"/>
      <c r="B446" s="11"/>
      <c r="C446" s="11"/>
      <c r="D446" s="68" t="s">
        <v>1009</v>
      </c>
      <c r="E446" s="69"/>
      <c r="F446" s="13"/>
      <c r="G446" s="13"/>
      <c r="H446" s="13"/>
      <c r="I446" s="13"/>
      <c r="J446" s="13"/>
      <c r="K446" s="13"/>
      <c r="L446" s="13"/>
      <c r="M446" s="13"/>
      <c r="N446" s="13"/>
      <c r="O446" s="26">
        <f t="shared" si="541"/>
        <v>3399</v>
      </c>
      <c r="P446" s="27">
        <v>0</v>
      </c>
      <c r="Q446" s="27">
        <f t="shared" si="549"/>
        <v>3399</v>
      </c>
      <c r="R446" s="27">
        <f>R447</f>
        <v>640</v>
      </c>
      <c r="S446" s="27">
        <f t="shared" ref="S446" si="598">S447</f>
        <v>660</v>
      </c>
      <c r="T446" s="27">
        <f t="shared" ref="T446" si="599">T447</f>
        <v>679</v>
      </c>
      <c r="U446" s="27">
        <f t="shared" ref="U446" si="600">U447</f>
        <v>700</v>
      </c>
      <c r="V446" s="27">
        <f t="shared" ref="V446" si="601">V447</f>
        <v>720</v>
      </c>
      <c r="W446" s="28">
        <v>0</v>
      </c>
    </row>
    <row r="447" spans="1:23" s="1" customFormat="1" ht="15" customHeight="1" x14ac:dyDescent="0.15">
      <c r="A447" s="30"/>
      <c r="B447" s="11"/>
      <c r="C447" s="11"/>
      <c r="D447" s="11"/>
      <c r="E447" s="70" t="s">
        <v>1375</v>
      </c>
      <c r="F447" s="70" t="s">
        <v>1345</v>
      </c>
      <c r="G447" s="65" t="s">
        <v>1366</v>
      </c>
      <c r="H447" s="65" t="s">
        <v>1010</v>
      </c>
      <c r="I447" s="65" t="s">
        <v>1011</v>
      </c>
      <c r="J447" s="65" t="s">
        <v>1012</v>
      </c>
      <c r="K447" s="65" t="s">
        <v>1013</v>
      </c>
      <c r="L447" s="65" t="s">
        <v>1014</v>
      </c>
      <c r="M447" s="65" t="s">
        <v>1015</v>
      </c>
      <c r="N447" s="25" t="s">
        <v>1016</v>
      </c>
      <c r="O447" s="26">
        <f t="shared" si="541"/>
        <v>3399</v>
      </c>
      <c r="P447" s="27">
        <v>0</v>
      </c>
      <c r="Q447" s="27">
        <f t="shared" si="549"/>
        <v>3399</v>
      </c>
      <c r="R447" s="27">
        <f>R449+R450+R451</f>
        <v>640</v>
      </c>
      <c r="S447" s="27">
        <f t="shared" ref="S447:V447" si="602">S449+S450+S451</f>
        <v>660</v>
      </c>
      <c r="T447" s="27">
        <f t="shared" si="602"/>
        <v>679</v>
      </c>
      <c r="U447" s="27">
        <f t="shared" si="602"/>
        <v>700</v>
      </c>
      <c r="V447" s="27">
        <f t="shared" si="602"/>
        <v>720</v>
      </c>
      <c r="W447" s="28">
        <v>0</v>
      </c>
    </row>
    <row r="448" spans="1:23" s="1" customFormat="1" ht="15" customHeight="1" x14ac:dyDescent="0.15">
      <c r="A448" s="30"/>
      <c r="B448" s="11"/>
      <c r="C448" s="11"/>
      <c r="D448" s="11"/>
      <c r="E448" s="71"/>
      <c r="F448" s="71"/>
      <c r="G448" s="66"/>
      <c r="H448" s="66"/>
      <c r="I448" s="66"/>
      <c r="J448" s="66"/>
      <c r="K448" s="66"/>
      <c r="L448" s="66"/>
      <c r="M448" s="66"/>
      <c r="N448" s="25" t="s">
        <v>1017</v>
      </c>
      <c r="O448" s="26">
        <f t="shared" si="541"/>
        <v>3399</v>
      </c>
      <c r="P448" s="27">
        <v>0</v>
      </c>
      <c r="Q448" s="27">
        <f t="shared" si="549"/>
        <v>3399</v>
      </c>
      <c r="R448" s="27">
        <f t="shared" ref="R448" si="603">R447</f>
        <v>640</v>
      </c>
      <c r="S448" s="27">
        <f t="shared" ref="S448" si="604">S447</f>
        <v>660</v>
      </c>
      <c r="T448" s="27">
        <f t="shared" ref="T448" si="605">T447</f>
        <v>679</v>
      </c>
      <c r="U448" s="27">
        <f t="shared" ref="U448" si="606">U447</f>
        <v>700</v>
      </c>
      <c r="V448" s="27">
        <f t="shared" ref="V448" si="607">V447</f>
        <v>720</v>
      </c>
      <c r="W448" s="28">
        <v>0</v>
      </c>
    </row>
    <row r="449" spans="1:23" s="1" customFormat="1" ht="15" customHeight="1" x14ac:dyDescent="0.15">
      <c r="A449" s="30"/>
      <c r="B449" s="11"/>
      <c r="C449" s="11"/>
      <c r="D449" s="11"/>
      <c r="E449" s="71"/>
      <c r="F449" s="71"/>
      <c r="G449" s="66"/>
      <c r="H449" s="66"/>
      <c r="I449" s="66"/>
      <c r="J449" s="66"/>
      <c r="K449" s="66"/>
      <c r="L449" s="66"/>
      <c r="M449" s="66"/>
      <c r="N449" s="25" t="s">
        <v>1018</v>
      </c>
      <c r="O449" s="26">
        <f t="shared" si="541"/>
        <v>170</v>
      </c>
      <c r="P449" s="27">
        <v>0</v>
      </c>
      <c r="Q449" s="27">
        <f t="shared" si="549"/>
        <v>170</v>
      </c>
      <c r="R449" s="27">
        <v>32</v>
      </c>
      <c r="S449" s="27">
        <v>33</v>
      </c>
      <c r="T449" s="27">
        <v>34</v>
      </c>
      <c r="U449" s="27">
        <v>35</v>
      </c>
      <c r="V449" s="27">
        <v>36</v>
      </c>
      <c r="W449" s="28">
        <v>0</v>
      </c>
    </row>
    <row r="450" spans="1:23" s="1" customFormat="1" ht="15" customHeight="1" x14ac:dyDescent="0.15">
      <c r="A450" s="30"/>
      <c r="B450" s="11"/>
      <c r="C450" s="11"/>
      <c r="D450" s="11"/>
      <c r="E450" s="71"/>
      <c r="F450" s="71"/>
      <c r="G450" s="66"/>
      <c r="H450" s="66"/>
      <c r="I450" s="66"/>
      <c r="J450" s="66"/>
      <c r="K450" s="66"/>
      <c r="L450" s="66"/>
      <c r="M450" s="66"/>
      <c r="N450" s="25" t="s">
        <v>1019</v>
      </c>
      <c r="O450" s="26">
        <f t="shared" si="541"/>
        <v>76</v>
      </c>
      <c r="P450" s="27">
        <v>0</v>
      </c>
      <c r="Q450" s="27">
        <f t="shared" si="549"/>
        <v>76</v>
      </c>
      <c r="R450" s="27">
        <v>14</v>
      </c>
      <c r="S450" s="27">
        <v>15</v>
      </c>
      <c r="T450" s="27">
        <v>15</v>
      </c>
      <c r="U450" s="27">
        <v>16</v>
      </c>
      <c r="V450" s="27">
        <v>16</v>
      </c>
      <c r="W450" s="28">
        <v>0</v>
      </c>
    </row>
    <row r="451" spans="1:23" s="1" customFormat="1" ht="15" customHeight="1" x14ac:dyDescent="0.15">
      <c r="A451" s="30"/>
      <c r="B451" s="11"/>
      <c r="C451" s="11"/>
      <c r="D451" s="11"/>
      <c r="E451" s="72"/>
      <c r="F451" s="71"/>
      <c r="G451" s="66"/>
      <c r="H451" s="66"/>
      <c r="I451" s="66"/>
      <c r="J451" s="66"/>
      <c r="K451" s="66"/>
      <c r="L451" s="66"/>
      <c r="M451" s="66"/>
      <c r="N451" s="25" t="s">
        <v>1020</v>
      </c>
      <c r="O451" s="26">
        <f t="shared" si="541"/>
        <v>3153</v>
      </c>
      <c r="P451" s="27">
        <v>0</v>
      </c>
      <c r="Q451" s="27">
        <f t="shared" si="549"/>
        <v>3153</v>
      </c>
      <c r="R451" s="27">
        <v>594</v>
      </c>
      <c r="S451" s="27">
        <v>612</v>
      </c>
      <c r="T451" s="27">
        <v>630</v>
      </c>
      <c r="U451" s="27">
        <v>649</v>
      </c>
      <c r="V451" s="27">
        <v>668</v>
      </c>
      <c r="W451" s="28">
        <v>0</v>
      </c>
    </row>
    <row r="452" spans="1:23" s="1" customFormat="1" ht="17.100000000000001" customHeight="1" x14ac:dyDescent="0.15">
      <c r="A452" s="30"/>
      <c r="B452" s="68" t="s">
        <v>1021</v>
      </c>
      <c r="C452" s="79"/>
      <c r="D452" s="79"/>
      <c r="E452" s="79"/>
      <c r="F452" s="3"/>
      <c r="G452" s="3"/>
      <c r="H452" s="3"/>
      <c r="I452" s="3"/>
      <c r="J452" s="3"/>
      <c r="K452" s="3"/>
      <c r="L452" s="3"/>
      <c r="M452" s="3"/>
      <c r="N452" s="29"/>
      <c r="O452" s="26">
        <f t="shared" si="541"/>
        <v>15406</v>
      </c>
      <c r="P452" s="27">
        <v>6620</v>
      </c>
      <c r="Q452" s="27">
        <f t="shared" si="549"/>
        <v>8786</v>
      </c>
      <c r="R452" s="27">
        <f>R453+R459</f>
        <v>6655</v>
      </c>
      <c r="S452" s="27">
        <f t="shared" ref="S452:V452" si="608">S453+S459</f>
        <v>2131</v>
      </c>
      <c r="T452" s="27">
        <f t="shared" si="608"/>
        <v>0</v>
      </c>
      <c r="U452" s="27">
        <f t="shared" si="608"/>
        <v>0</v>
      </c>
      <c r="V452" s="27">
        <f t="shared" si="608"/>
        <v>0</v>
      </c>
      <c r="W452" s="28">
        <v>0</v>
      </c>
    </row>
    <row r="453" spans="1:23" s="1" customFormat="1" ht="17.100000000000001" customHeight="1" x14ac:dyDescent="0.15">
      <c r="A453" s="30"/>
      <c r="B453" s="11"/>
      <c r="C453" s="68" t="s">
        <v>1022</v>
      </c>
      <c r="D453" s="79"/>
      <c r="E453" s="79"/>
      <c r="F453" s="3"/>
      <c r="G453" s="3"/>
      <c r="H453" s="3"/>
      <c r="I453" s="3"/>
      <c r="J453" s="3"/>
      <c r="K453" s="3"/>
      <c r="L453" s="3"/>
      <c r="M453" s="3"/>
      <c r="N453" s="29"/>
      <c r="O453" s="26">
        <f t="shared" si="541"/>
        <v>4500</v>
      </c>
      <c r="P453" s="27">
        <v>2700</v>
      </c>
      <c r="Q453" s="27">
        <f t="shared" si="549"/>
        <v>1800</v>
      </c>
      <c r="R453" s="27">
        <v>800</v>
      </c>
      <c r="S453" s="27">
        <v>1000</v>
      </c>
      <c r="T453" s="27">
        <v>0</v>
      </c>
      <c r="U453" s="27">
        <v>0</v>
      </c>
      <c r="V453" s="27">
        <v>0</v>
      </c>
      <c r="W453" s="28">
        <v>0</v>
      </c>
    </row>
    <row r="454" spans="1:23" s="1" customFormat="1" ht="17.100000000000001" customHeight="1" x14ac:dyDescent="0.15">
      <c r="A454" s="30"/>
      <c r="B454" s="11"/>
      <c r="C454" s="11"/>
      <c r="D454" s="68" t="s">
        <v>1023</v>
      </c>
      <c r="E454" s="79"/>
      <c r="F454" s="3"/>
      <c r="G454" s="3"/>
      <c r="H454" s="3"/>
      <c r="I454" s="3"/>
      <c r="J454" s="3"/>
      <c r="K454" s="3"/>
      <c r="L454" s="3"/>
      <c r="M454" s="3"/>
      <c r="N454" s="29"/>
      <c r="O454" s="26">
        <f t="shared" si="541"/>
        <v>4500</v>
      </c>
      <c r="P454" s="27">
        <v>2700</v>
      </c>
      <c r="Q454" s="27">
        <f t="shared" si="549"/>
        <v>1800</v>
      </c>
      <c r="R454" s="27">
        <f>R455</f>
        <v>800</v>
      </c>
      <c r="S454" s="27">
        <f t="shared" ref="S454" si="609">S455</f>
        <v>1000</v>
      </c>
      <c r="T454" s="27">
        <f t="shared" ref="T454" si="610">T455</f>
        <v>0</v>
      </c>
      <c r="U454" s="27">
        <f t="shared" ref="U454" si="611">U455</f>
        <v>0</v>
      </c>
      <c r="V454" s="27">
        <f t="shared" ref="V454" si="612">V455</f>
        <v>0</v>
      </c>
      <c r="W454" s="28">
        <v>0</v>
      </c>
    </row>
    <row r="455" spans="1:23" s="1" customFormat="1" ht="17.100000000000001" customHeight="1" x14ac:dyDescent="0.15">
      <c r="A455" s="30"/>
      <c r="B455" s="11"/>
      <c r="C455" s="11"/>
      <c r="D455" s="11"/>
      <c r="E455" s="70" t="s">
        <v>1346</v>
      </c>
      <c r="F455" s="71" t="s">
        <v>1451</v>
      </c>
      <c r="G455" s="11"/>
      <c r="H455" s="66" t="s">
        <v>1024</v>
      </c>
      <c r="I455" s="66" t="s">
        <v>1025</v>
      </c>
      <c r="J455" s="66" t="s">
        <v>1026</v>
      </c>
      <c r="K455" s="66" t="s">
        <v>1027</v>
      </c>
      <c r="L455" s="66" t="s">
        <v>1028</v>
      </c>
      <c r="M455" s="66" t="s">
        <v>1029</v>
      </c>
      <c r="N455" s="25" t="s">
        <v>1030</v>
      </c>
      <c r="O455" s="26">
        <f t="shared" si="541"/>
        <v>4500</v>
      </c>
      <c r="P455" s="27">
        <v>2700</v>
      </c>
      <c r="Q455" s="27">
        <f t="shared" si="549"/>
        <v>1800</v>
      </c>
      <c r="R455" s="27">
        <f>R457+R458</f>
        <v>800</v>
      </c>
      <c r="S455" s="27">
        <f t="shared" ref="S455:V455" si="613">S457+S458</f>
        <v>1000</v>
      </c>
      <c r="T455" s="27">
        <f t="shared" si="613"/>
        <v>0</v>
      </c>
      <c r="U455" s="27">
        <f t="shared" si="613"/>
        <v>0</v>
      </c>
      <c r="V455" s="27">
        <f t="shared" si="613"/>
        <v>0</v>
      </c>
      <c r="W455" s="28">
        <v>0</v>
      </c>
    </row>
    <row r="456" spans="1:23" s="1" customFormat="1" ht="17.100000000000001" customHeight="1" x14ac:dyDescent="0.15">
      <c r="A456" s="30"/>
      <c r="B456" s="11"/>
      <c r="C456" s="11"/>
      <c r="D456" s="11"/>
      <c r="E456" s="71"/>
      <c r="F456" s="71"/>
      <c r="G456" s="11"/>
      <c r="H456" s="67"/>
      <c r="I456" s="67"/>
      <c r="J456" s="67"/>
      <c r="K456" s="67"/>
      <c r="L456" s="67"/>
      <c r="M456" s="67"/>
      <c r="N456" s="25" t="s">
        <v>1031</v>
      </c>
      <c r="O456" s="26">
        <f t="shared" si="541"/>
        <v>4500</v>
      </c>
      <c r="P456" s="27">
        <v>2700</v>
      </c>
      <c r="Q456" s="27">
        <f t="shared" si="549"/>
        <v>1800</v>
      </c>
      <c r="R456" s="27">
        <f t="shared" ref="R456" si="614">R455</f>
        <v>800</v>
      </c>
      <c r="S456" s="27">
        <f t="shared" ref="S456" si="615">S455</f>
        <v>1000</v>
      </c>
      <c r="T456" s="27">
        <f t="shared" ref="T456" si="616">T455</f>
        <v>0</v>
      </c>
      <c r="U456" s="27">
        <f t="shared" ref="U456" si="617">U455</f>
        <v>0</v>
      </c>
      <c r="V456" s="27">
        <f t="shared" ref="V456" si="618">V455</f>
        <v>0</v>
      </c>
      <c r="W456" s="28">
        <v>0</v>
      </c>
    </row>
    <row r="457" spans="1:23" s="1" customFormat="1" ht="17.100000000000001" customHeight="1" x14ac:dyDescent="0.15">
      <c r="A457" s="30"/>
      <c r="B457" s="11"/>
      <c r="C457" s="11"/>
      <c r="D457" s="11"/>
      <c r="E457" s="71"/>
      <c r="F457" s="71"/>
      <c r="G457" s="11"/>
      <c r="H457" s="65" t="s">
        <v>1032</v>
      </c>
      <c r="I457" s="65" t="s">
        <v>1033</v>
      </c>
      <c r="J457" s="65" t="s">
        <v>1034</v>
      </c>
      <c r="K457" s="65" t="s">
        <v>1035</v>
      </c>
      <c r="L457" s="65" t="s">
        <v>1036</v>
      </c>
      <c r="M457" s="65" t="s">
        <v>1037</v>
      </c>
      <c r="N457" s="54" t="s">
        <v>1303</v>
      </c>
      <c r="O457" s="26">
        <f t="shared" si="541"/>
        <v>3300</v>
      </c>
      <c r="P457" s="27">
        <v>1500</v>
      </c>
      <c r="Q457" s="27">
        <f t="shared" si="549"/>
        <v>1800</v>
      </c>
      <c r="R457" s="27">
        <v>800</v>
      </c>
      <c r="S457" s="27">
        <v>1000</v>
      </c>
      <c r="T457" s="27">
        <v>0</v>
      </c>
      <c r="U457" s="27">
        <v>0</v>
      </c>
      <c r="V457" s="27">
        <v>0</v>
      </c>
      <c r="W457" s="28">
        <v>0</v>
      </c>
    </row>
    <row r="458" spans="1:23" s="1" customFormat="1" ht="17.100000000000001" customHeight="1" x14ac:dyDescent="0.15">
      <c r="A458" s="30"/>
      <c r="B458" s="11"/>
      <c r="C458" s="11"/>
      <c r="D458" s="11"/>
      <c r="E458" s="72"/>
      <c r="F458" s="71"/>
      <c r="G458" s="11"/>
      <c r="H458" s="66"/>
      <c r="I458" s="66"/>
      <c r="J458" s="66"/>
      <c r="K458" s="66"/>
      <c r="L458" s="66"/>
      <c r="M458" s="66"/>
      <c r="N458" s="25" t="s">
        <v>1038</v>
      </c>
      <c r="O458" s="26">
        <f t="shared" si="541"/>
        <v>1200</v>
      </c>
      <c r="P458" s="27">
        <v>1200</v>
      </c>
      <c r="Q458" s="27">
        <f t="shared" si="549"/>
        <v>0</v>
      </c>
      <c r="R458" s="27">
        <v>0</v>
      </c>
      <c r="S458" s="27">
        <v>0</v>
      </c>
      <c r="T458" s="27">
        <v>0</v>
      </c>
      <c r="U458" s="27">
        <v>0</v>
      </c>
      <c r="V458" s="27">
        <v>0</v>
      </c>
      <c r="W458" s="28">
        <v>0</v>
      </c>
    </row>
    <row r="459" spans="1:23" s="1" customFormat="1" ht="17.100000000000001" customHeight="1" x14ac:dyDescent="0.15">
      <c r="A459" s="30"/>
      <c r="B459" s="11"/>
      <c r="C459" s="68" t="s">
        <v>1039</v>
      </c>
      <c r="D459" s="79"/>
      <c r="E459" s="79"/>
      <c r="F459" s="3"/>
      <c r="G459" s="3"/>
      <c r="H459" s="3"/>
      <c r="I459" s="3"/>
      <c r="J459" s="3"/>
      <c r="K459" s="3"/>
      <c r="L459" s="3"/>
      <c r="M459" s="3"/>
      <c r="N459" s="29"/>
      <c r="O459" s="26">
        <f t="shared" si="541"/>
        <v>10906</v>
      </c>
      <c r="P459" s="27">
        <v>3920</v>
      </c>
      <c r="Q459" s="27">
        <f t="shared" si="549"/>
        <v>6986</v>
      </c>
      <c r="R459" s="27">
        <v>5855</v>
      </c>
      <c r="S459" s="27">
        <v>1131</v>
      </c>
      <c r="T459" s="27">
        <v>0</v>
      </c>
      <c r="U459" s="27">
        <v>0</v>
      </c>
      <c r="V459" s="27">
        <v>0</v>
      </c>
      <c r="W459" s="28">
        <v>0</v>
      </c>
    </row>
    <row r="460" spans="1:23" s="1" customFormat="1" ht="17.100000000000001" customHeight="1" x14ac:dyDescent="0.15">
      <c r="A460" s="30"/>
      <c r="B460" s="11"/>
      <c r="C460" s="11"/>
      <c r="D460" s="68" t="s">
        <v>1040</v>
      </c>
      <c r="E460" s="79"/>
      <c r="F460" s="3"/>
      <c r="G460" s="3"/>
      <c r="H460" s="3"/>
      <c r="I460" s="3"/>
      <c r="J460" s="3"/>
      <c r="K460" s="3"/>
      <c r="L460" s="3"/>
      <c r="M460" s="3"/>
      <c r="N460" s="29"/>
      <c r="O460" s="26">
        <f t="shared" si="541"/>
        <v>10906</v>
      </c>
      <c r="P460" s="27">
        <v>3920</v>
      </c>
      <c r="Q460" s="27">
        <f t="shared" si="549"/>
        <v>6986</v>
      </c>
      <c r="R460" s="27">
        <f>R461</f>
        <v>5855</v>
      </c>
      <c r="S460" s="27">
        <f t="shared" ref="S460" si="619">S461</f>
        <v>1131</v>
      </c>
      <c r="T460" s="27">
        <f t="shared" ref="T460" si="620">T461</f>
        <v>0</v>
      </c>
      <c r="U460" s="27">
        <f t="shared" ref="U460" si="621">U461</f>
        <v>0</v>
      </c>
      <c r="V460" s="27">
        <f t="shared" ref="V460" si="622">V461</f>
        <v>0</v>
      </c>
      <c r="W460" s="28">
        <v>0</v>
      </c>
    </row>
    <row r="461" spans="1:23" s="1" customFormat="1" ht="15.95" customHeight="1" x14ac:dyDescent="0.15">
      <c r="A461" s="30"/>
      <c r="B461" s="11"/>
      <c r="C461" s="11"/>
      <c r="D461" s="11"/>
      <c r="E461" s="70" t="s">
        <v>1041</v>
      </c>
      <c r="F461" s="71" t="s">
        <v>1452</v>
      </c>
      <c r="G461" s="66" t="s">
        <v>1365</v>
      </c>
      <c r="H461" s="66" t="s">
        <v>1042</v>
      </c>
      <c r="I461" s="66" t="s">
        <v>1043</v>
      </c>
      <c r="J461" s="66" t="s">
        <v>1044</v>
      </c>
      <c r="K461" s="66" t="s">
        <v>1045</v>
      </c>
      <c r="L461" s="66" t="s">
        <v>1046</v>
      </c>
      <c r="M461" s="66" t="s">
        <v>1047</v>
      </c>
      <c r="N461" s="25" t="s">
        <v>1048</v>
      </c>
      <c r="O461" s="26">
        <f t="shared" si="541"/>
        <v>10906</v>
      </c>
      <c r="P461" s="27">
        <v>3920</v>
      </c>
      <c r="Q461" s="27">
        <f t="shared" si="549"/>
        <v>6986</v>
      </c>
      <c r="R461" s="27">
        <f>R463+R464+R465</f>
        <v>5855</v>
      </c>
      <c r="S461" s="27">
        <f t="shared" ref="S461:V461" si="623">S463+S464+S465</f>
        <v>1131</v>
      </c>
      <c r="T461" s="27">
        <f t="shared" si="623"/>
        <v>0</v>
      </c>
      <c r="U461" s="27">
        <f t="shared" si="623"/>
        <v>0</v>
      </c>
      <c r="V461" s="27">
        <f t="shared" si="623"/>
        <v>0</v>
      </c>
      <c r="W461" s="28">
        <v>0</v>
      </c>
    </row>
    <row r="462" spans="1:23" s="1" customFormat="1" ht="15.95" customHeight="1" x14ac:dyDescent="0.15">
      <c r="A462" s="30"/>
      <c r="B462" s="11"/>
      <c r="C462" s="11"/>
      <c r="D462" s="11"/>
      <c r="E462" s="71"/>
      <c r="F462" s="71"/>
      <c r="G462" s="66"/>
      <c r="H462" s="66"/>
      <c r="I462" s="66"/>
      <c r="J462" s="66"/>
      <c r="K462" s="66"/>
      <c r="L462" s="66"/>
      <c r="M462" s="66"/>
      <c r="N462" s="25" t="s">
        <v>1049</v>
      </c>
      <c r="O462" s="26">
        <f t="shared" si="541"/>
        <v>10906</v>
      </c>
      <c r="P462" s="27">
        <v>3920</v>
      </c>
      <c r="Q462" s="27">
        <f t="shared" si="549"/>
        <v>6986</v>
      </c>
      <c r="R462" s="27">
        <f t="shared" ref="R462" si="624">R461</f>
        <v>5855</v>
      </c>
      <c r="S462" s="27">
        <f t="shared" ref="S462" si="625">S461</f>
        <v>1131</v>
      </c>
      <c r="T462" s="27">
        <f t="shared" ref="T462" si="626">T461</f>
        <v>0</v>
      </c>
      <c r="U462" s="27">
        <f t="shared" ref="U462" si="627">U461</f>
        <v>0</v>
      </c>
      <c r="V462" s="27">
        <f t="shared" ref="V462" si="628">V461</f>
        <v>0</v>
      </c>
      <c r="W462" s="28">
        <v>0</v>
      </c>
    </row>
    <row r="463" spans="1:23" s="1" customFormat="1" ht="15.95" customHeight="1" x14ac:dyDescent="0.15">
      <c r="A463" s="30"/>
      <c r="B463" s="11"/>
      <c r="C463" s="11"/>
      <c r="D463" s="11"/>
      <c r="E463" s="71"/>
      <c r="F463" s="71"/>
      <c r="G463" s="66"/>
      <c r="H463" s="66"/>
      <c r="I463" s="66"/>
      <c r="J463" s="66"/>
      <c r="K463" s="66"/>
      <c r="L463" s="66"/>
      <c r="M463" s="66"/>
      <c r="N463" s="25" t="s">
        <v>1050</v>
      </c>
      <c r="O463" s="26">
        <f t="shared" si="541"/>
        <v>7633</v>
      </c>
      <c r="P463" s="27">
        <v>2844</v>
      </c>
      <c r="Q463" s="27">
        <f t="shared" si="549"/>
        <v>4789</v>
      </c>
      <c r="R463" s="27">
        <v>4000</v>
      </c>
      <c r="S463" s="27">
        <v>789</v>
      </c>
      <c r="T463" s="27">
        <v>0</v>
      </c>
      <c r="U463" s="27">
        <v>0</v>
      </c>
      <c r="V463" s="27">
        <v>0</v>
      </c>
      <c r="W463" s="28">
        <v>0</v>
      </c>
    </row>
    <row r="464" spans="1:23" s="1" customFormat="1" ht="15.95" customHeight="1" x14ac:dyDescent="0.15">
      <c r="A464" s="30"/>
      <c r="B464" s="11"/>
      <c r="C464" s="11"/>
      <c r="D464" s="11"/>
      <c r="E464" s="71"/>
      <c r="F464" s="71"/>
      <c r="G464" s="66"/>
      <c r="H464" s="66"/>
      <c r="I464" s="66"/>
      <c r="J464" s="66"/>
      <c r="K464" s="66"/>
      <c r="L464" s="66"/>
      <c r="M464" s="66"/>
      <c r="N464" s="25" t="s">
        <v>1051</v>
      </c>
      <c r="O464" s="26">
        <f t="shared" si="541"/>
        <v>1011</v>
      </c>
      <c r="P464" s="27">
        <v>252</v>
      </c>
      <c r="Q464" s="27">
        <f t="shared" si="549"/>
        <v>759</v>
      </c>
      <c r="R464" s="27">
        <v>655</v>
      </c>
      <c r="S464" s="27">
        <v>104</v>
      </c>
      <c r="T464" s="27">
        <v>0</v>
      </c>
      <c r="U464" s="27">
        <v>0</v>
      </c>
      <c r="V464" s="27">
        <v>0</v>
      </c>
      <c r="W464" s="28">
        <v>0</v>
      </c>
    </row>
    <row r="465" spans="1:23" s="1" customFormat="1" ht="15.95" customHeight="1" x14ac:dyDescent="0.15">
      <c r="A465" s="30"/>
      <c r="B465" s="11"/>
      <c r="C465" s="11"/>
      <c r="D465" s="11"/>
      <c r="E465" s="72"/>
      <c r="F465" s="71"/>
      <c r="G465" s="66"/>
      <c r="H465" s="66"/>
      <c r="I465" s="66"/>
      <c r="J465" s="66"/>
      <c r="K465" s="66"/>
      <c r="L465" s="66"/>
      <c r="M465" s="66"/>
      <c r="N465" s="25" t="s">
        <v>1052</v>
      </c>
      <c r="O465" s="26">
        <f t="shared" si="541"/>
        <v>2262</v>
      </c>
      <c r="P465" s="27">
        <v>824</v>
      </c>
      <c r="Q465" s="27">
        <f t="shared" si="549"/>
        <v>1438</v>
      </c>
      <c r="R465" s="27">
        <v>1200</v>
      </c>
      <c r="S465" s="27">
        <v>238</v>
      </c>
      <c r="T465" s="27">
        <v>0</v>
      </c>
      <c r="U465" s="27">
        <v>0</v>
      </c>
      <c r="V465" s="27">
        <v>0</v>
      </c>
      <c r="W465" s="28">
        <v>0</v>
      </c>
    </row>
    <row r="466" spans="1:23" s="1" customFormat="1" ht="17.100000000000001" customHeight="1" x14ac:dyDescent="0.15">
      <c r="A466" s="100" t="s">
        <v>1053</v>
      </c>
      <c r="B466" s="101"/>
      <c r="C466" s="101"/>
      <c r="D466" s="101"/>
      <c r="E466" s="101"/>
      <c r="F466" s="3"/>
      <c r="G466" s="3"/>
      <c r="H466" s="3"/>
      <c r="I466" s="3"/>
      <c r="J466" s="3"/>
      <c r="K466" s="3"/>
      <c r="L466" s="3"/>
      <c r="M466" s="3"/>
      <c r="N466" s="29"/>
      <c r="O466" s="26">
        <f t="shared" si="541"/>
        <v>56004</v>
      </c>
      <c r="P466" s="27">
        <v>17045</v>
      </c>
      <c r="Q466" s="27">
        <f t="shared" si="549"/>
        <v>38959</v>
      </c>
      <c r="R466" s="27">
        <f>R467+R499</f>
        <v>9788</v>
      </c>
      <c r="S466" s="27">
        <f t="shared" ref="S466:V466" si="629">S467+S499</f>
        <v>9436</v>
      </c>
      <c r="T466" s="27">
        <f t="shared" si="629"/>
        <v>8495</v>
      </c>
      <c r="U466" s="27">
        <f t="shared" si="629"/>
        <v>6828</v>
      </c>
      <c r="V466" s="27">
        <f t="shared" si="629"/>
        <v>4412</v>
      </c>
      <c r="W466" s="28">
        <v>0</v>
      </c>
    </row>
    <row r="467" spans="1:23" s="1" customFormat="1" ht="17.100000000000001" customHeight="1" x14ac:dyDescent="0.15">
      <c r="A467" s="30"/>
      <c r="B467" s="68" t="s">
        <v>1054</v>
      </c>
      <c r="C467" s="79"/>
      <c r="D467" s="79"/>
      <c r="E467" s="79"/>
      <c r="F467" s="3"/>
      <c r="G467" s="3"/>
      <c r="H467" s="3"/>
      <c r="I467" s="3"/>
      <c r="J467" s="3"/>
      <c r="K467" s="3"/>
      <c r="L467" s="3"/>
      <c r="M467" s="3"/>
      <c r="N467" s="29"/>
      <c r="O467" s="26">
        <f t="shared" ref="O467:O530" si="630">P467+Q467</f>
        <v>39624</v>
      </c>
      <c r="P467" s="27">
        <v>8145</v>
      </c>
      <c r="Q467" s="27">
        <f t="shared" si="549"/>
        <v>31479</v>
      </c>
      <c r="R467" s="27">
        <f>R468</f>
        <v>7322</v>
      </c>
      <c r="S467" s="27">
        <f t="shared" ref="S467:U467" si="631">S468</f>
        <v>7455</v>
      </c>
      <c r="T467" s="27">
        <f t="shared" si="631"/>
        <v>7499</v>
      </c>
      <c r="U467" s="27">
        <f t="shared" si="631"/>
        <v>5817</v>
      </c>
      <c r="V467" s="27">
        <v>3386</v>
      </c>
      <c r="W467" s="28">
        <v>0</v>
      </c>
    </row>
    <row r="468" spans="1:23" s="1" customFormat="1" ht="17.100000000000001" customHeight="1" x14ac:dyDescent="0.15">
      <c r="A468" s="30"/>
      <c r="B468" s="11"/>
      <c r="C468" s="68" t="s">
        <v>1055</v>
      </c>
      <c r="D468" s="79"/>
      <c r="E468" s="79"/>
      <c r="F468" s="3"/>
      <c r="G468" s="3"/>
      <c r="H468" s="3"/>
      <c r="I468" s="3"/>
      <c r="J468" s="3"/>
      <c r="K468" s="3"/>
      <c r="L468" s="3"/>
      <c r="M468" s="3"/>
      <c r="N468" s="29"/>
      <c r="O468" s="26">
        <f t="shared" si="630"/>
        <v>39623</v>
      </c>
      <c r="P468" s="27">
        <v>8145</v>
      </c>
      <c r="Q468" s="27">
        <f t="shared" si="549"/>
        <v>31478</v>
      </c>
      <c r="R468" s="27">
        <f>R469+R480+R492</f>
        <v>7322</v>
      </c>
      <c r="S468" s="27">
        <f t="shared" ref="S468:V468" si="632">S469+S480+S492</f>
        <v>7455</v>
      </c>
      <c r="T468" s="27">
        <f t="shared" si="632"/>
        <v>7499</v>
      </c>
      <c r="U468" s="27">
        <f t="shared" si="632"/>
        <v>5817</v>
      </c>
      <c r="V468" s="27">
        <f t="shared" si="632"/>
        <v>3385</v>
      </c>
      <c r="W468" s="28">
        <v>0</v>
      </c>
    </row>
    <row r="469" spans="1:23" s="1" customFormat="1" ht="17.100000000000001" customHeight="1" x14ac:dyDescent="0.15">
      <c r="A469" s="30"/>
      <c r="B469" s="11"/>
      <c r="C469" s="11"/>
      <c r="D469" s="68" t="s">
        <v>1056</v>
      </c>
      <c r="E469" s="79"/>
      <c r="F469" s="3"/>
      <c r="G469" s="3"/>
      <c r="H469" s="3"/>
      <c r="I469" s="3"/>
      <c r="J469" s="3"/>
      <c r="K469" s="3"/>
      <c r="L469" s="3"/>
      <c r="M469" s="3"/>
      <c r="N469" s="29"/>
      <c r="O469" s="26">
        <f t="shared" si="630"/>
        <v>10226</v>
      </c>
      <c r="P469" s="27">
        <v>0</v>
      </c>
      <c r="Q469" s="27">
        <f t="shared" si="549"/>
        <v>10226</v>
      </c>
      <c r="R469" s="27">
        <f>R470+R473+R476</f>
        <v>2000</v>
      </c>
      <c r="S469" s="27">
        <f t="shared" ref="S469:V469" si="633">S470+S473+S476</f>
        <v>2022</v>
      </c>
      <c r="T469" s="27">
        <f t="shared" si="633"/>
        <v>2045</v>
      </c>
      <c r="U469" s="27">
        <f t="shared" si="633"/>
        <v>2068</v>
      </c>
      <c r="V469" s="27">
        <f t="shared" si="633"/>
        <v>2091</v>
      </c>
      <c r="W469" s="28">
        <v>0</v>
      </c>
    </row>
    <row r="470" spans="1:23" s="1" customFormat="1" ht="15" customHeight="1" x14ac:dyDescent="0.15">
      <c r="A470" s="30"/>
      <c r="B470" s="11"/>
      <c r="C470" s="11"/>
      <c r="D470" s="11"/>
      <c r="E470" s="70" t="s">
        <v>1057</v>
      </c>
      <c r="F470" s="71" t="s">
        <v>1376</v>
      </c>
      <c r="G470" s="11"/>
      <c r="H470" s="66" t="s">
        <v>1058</v>
      </c>
      <c r="I470" s="66" t="s">
        <v>1059</v>
      </c>
      <c r="J470" s="66" t="s">
        <v>1060</v>
      </c>
      <c r="K470" s="66" t="s">
        <v>1061</v>
      </c>
      <c r="L470" s="66" t="s">
        <v>1062</v>
      </c>
      <c r="M470" s="66" t="s">
        <v>1063</v>
      </c>
      <c r="N470" s="25" t="s">
        <v>1064</v>
      </c>
      <c r="O470" s="26">
        <f t="shared" si="630"/>
        <v>2040</v>
      </c>
      <c r="P470" s="27">
        <v>0</v>
      </c>
      <c r="Q470" s="27">
        <f t="shared" si="549"/>
        <v>2040</v>
      </c>
      <c r="R470" s="27">
        <f>R472</f>
        <v>400</v>
      </c>
      <c r="S470" s="27">
        <f t="shared" ref="S470:V470" si="634">S472</f>
        <v>404</v>
      </c>
      <c r="T470" s="27">
        <f t="shared" si="634"/>
        <v>408</v>
      </c>
      <c r="U470" s="27">
        <f t="shared" si="634"/>
        <v>412</v>
      </c>
      <c r="V470" s="27">
        <f t="shared" si="634"/>
        <v>416</v>
      </c>
      <c r="W470" s="28">
        <v>0</v>
      </c>
    </row>
    <row r="471" spans="1:23" s="1" customFormat="1" ht="15" customHeight="1" x14ac:dyDescent="0.15">
      <c r="A471" s="30"/>
      <c r="B471" s="11"/>
      <c r="C471" s="11"/>
      <c r="D471" s="11"/>
      <c r="E471" s="71"/>
      <c r="F471" s="71"/>
      <c r="G471" s="11"/>
      <c r="H471" s="66"/>
      <c r="I471" s="66"/>
      <c r="J471" s="66"/>
      <c r="K471" s="66"/>
      <c r="L471" s="66"/>
      <c r="M471" s="66"/>
      <c r="N471" s="25" t="s">
        <v>1065</v>
      </c>
      <c r="O471" s="26">
        <f t="shared" si="630"/>
        <v>2040</v>
      </c>
      <c r="P471" s="27">
        <v>0</v>
      </c>
      <c r="Q471" s="27">
        <f t="shared" si="549"/>
        <v>2040</v>
      </c>
      <c r="R471" s="27">
        <f t="shared" ref="R471" si="635">R470</f>
        <v>400</v>
      </c>
      <c r="S471" s="27">
        <f t="shared" ref="S471" si="636">S470</f>
        <v>404</v>
      </c>
      <c r="T471" s="27">
        <f t="shared" ref="T471" si="637">T470</f>
        <v>408</v>
      </c>
      <c r="U471" s="27">
        <f t="shared" ref="U471" si="638">U470</f>
        <v>412</v>
      </c>
      <c r="V471" s="27">
        <f t="shared" ref="V471" si="639">V470</f>
        <v>416</v>
      </c>
      <c r="W471" s="28">
        <v>0</v>
      </c>
    </row>
    <row r="472" spans="1:23" s="1" customFormat="1" ht="15" customHeight="1" x14ac:dyDescent="0.15">
      <c r="A472" s="30"/>
      <c r="B472" s="11"/>
      <c r="C472" s="11"/>
      <c r="D472" s="11"/>
      <c r="E472" s="72"/>
      <c r="F472" s="72"/>
      <c r="G472" s="12"/>
      <c r="H472" s="67"/>
      <c r="I472" s="67"/>
      <c r="J472" s="67"/>
      <c r="K472" s="67"/>
      <c r="L472" s="67"/>
      <c r="M472" s="67"/>
      <c r="N472" s="25" t="s">
        <v>1066</v>
      </c>
      <c r="O472" s="26">
        <f t="shared" si="630"/>
        <v>2040</v>
      </c>
      <c r="P472" s="27">
        <v>0</v>
      </c>
      <c r="Q472" s="27">
        <f t="shared" si="549"/>
        <v>2040</v>
      </c>
      <c r="R472" s="27">
        <v>400</v>
      </c>
      <c r="S472" s="27">
        <v>404</v>
      </c>
      <c r="T472" s="27">
        <v>408</v>
      </c>
      <c r="U472" s="27">
        <v>412</v>
      </c>
      <c r="V472" s="27">
        <v>416</v>
      </c>
      <c r="W472" s="28">
        <v>0</v>
      </c>
    </row>
    <row r="473" spans="1:23" s="1" customFormat="1" ht="15" customHeight="1" x14ac:dyDescent="0.15">
      <c r="A473" s="30"/>
      <c r="B473" s="11"/>
      <c r="C473" s="11"/>
      <c r="D473" s="11"/>
      <c r="E473" s="70" t="s">
        <v>1397</v>
      </c>
      <c r="F473" s="70" t="s">
        <v>1453</v>
      </c>
      <c r="G473" s="10"/>
      <c r="H473" s="143" t="s">
        <v>1067</v>
      </c>
      <c r="I473" s="65" t="s">
        <v>1068</v>
      </c>
      <c r="J473" s="65" t="s">
        <v>1069</v>
      </c>
      <c r="K473" s="65" t="s">
        <v>39</v>
      </c>
      <c r="L473" s="65" t="s">
        <v>36</v>
      </c>
      <c r="M473" s="65" t="s">
        <v>36</v>
      </c>
      <c r="N473" s="25" t="s">
        <v>1070</v>
      </c>
      <c r="O473" s="26">
        <f t="shared" si="630"/>
        <v>3186</v>
      </c>
      <c r="P473" s="27">
        <v>0</v>
      </c>
      <c r="Q473" s="27">
        <f t="shared" si="549"/>
        <v>3186</v>
      </c>
      <c r="R473" s="27">
        <f t="shared" ref="R473:V473" si="640">R475</f>
        <v>600</v>
      </c>
      <c r="S473" s="27">
        <f t="shared" si="640"/>
        <v>618</v>
      </c>
      <c r="T473" s="27">
        <f t="shared" si="640"/>
        <v>637</v>
      </c>
      <c r="U473" s="27">
        <f t="shared" si="640"/>
        <v>656</v>
      </c>
      <c r="V473" s="27">
        <f t="shared" si="640"/>
        <v>675</v>
      </c>
      <c r="W473" s="28">
        <v>0</v>
      </c>
    </row>
    <row r="474" spans="1:23" s="1" customFormat="1" ht="15" customHeight="1" x14ac:dyDescent="0.15">
      <c r="A474" s="30"/>
      <c r="B474" s="11"/>
      <c r="C474" s="11"/>
      <c r="D474" s="11"/>
      <c r="E474" s="71"/>
      <c r="F474" s="71"/>
      <c r="G474" s="11"/>
      <c r="H474" s="144"/>
      <c r="I474" s="66"/>
      <c r="J474" s="66"/>
      <c r="K474" s="66"/>
      <c r="L474" s="66"/>
      <c r="M474" s="66"/>
      <c r="N474" s="25" t="s">
        <v>1071</v>
      </c>
      <c r="O474" s="26">
        <f t="shared" si="630"/>
        <v>3186</v>
      </c>
      <c r="P474" s="27">
        <v>0</v>
      </c>
      <c r="Q474" s="27">
        <f t="shared" si="549"/>
        <v>3186</v>
      </c>
      <c r="R474" s="27">
        <f t="shared" ref="R474" si="641">R473</f>
        <v>600</v>
      </c>
      <c r="S474" s="27">
        <f t="shared" ref="S474" si="642">S473</f>
        <v>618</v>
      </c>
      <c r="T474" s="27">
        <f t="shared" ref="T474" si="643">T473</f>
        <v>637</v>
      </c>
      <c r="U474" s="27">
        <f t="shared" ref="U474" si="644">U473</f>
        <v>656</v>
      </c>
      <c r="V474" s="27">
        <f t="shared" ref="V474" si="645">V473</f>
        <v>675</v>
      </c>
      <c r="W474" s="28">
        <v>0</v>
      </c>
    </row>
    <row r="475" spans="1:23" s="1" customFormat="1" ht="15" customHeight="1" x14ac:dyDescent="0.15">
      <c r="A475" s="30"/>
      <c r="B475" s="11"/>
      <c r="C475" s="11"/>
      <c r="D475" s="11"/>
      <c r="E475" s="72"/>
      <c r="F475" s="72"/>
      <c r="G475" s="14"/>
      <c r="H475" s="145"/>
      <c r="I475" s="67"/>
      <c r="J475" s="67"/>
      <c r="K475" s="67"/>
      <c r="L475" s="67"/>
      <c r="M475" s="67"/>
      <c r="N475" s="25" t="s">
        <v>1072</v>
      </c>
      <c r="O475" s="26">
        <f t="shared" si="630"/>
        <v>3186</v>
      </c>
      <c r="P475" s="27">
        <v>0</v>
      </c>
      <c r="Q475" s="27">
        <f t="shared" ref="Q475:Q538" si="646">SUM(R475:V475)</f>
        <v>3186</v>
      </c>
      <c r="R475" s="27">
        <v>600</v>
      </c>
      <c r="S475" s="27">
        <v>618</v>
      </c>
      <c r="T475" s="27">
        <v>637</v>
      </c>
      <c r="U475" s="27">
        <v>656</v>
      </c>
      <c r="V475" s="27">
        <v>675</v>
      </c>
      <c r="W475" s="28">
        <v>0</v>
      </c>
    </row>
    <row r="476" spans="1:23" s="1" customFormat="1" ht="15" customHeight="1" x14ac:dyDescent="0.15">
      <c r="A476" s="30"/>
      <c r="B476" s="11"/>
      <c r="C476" s="11"/>
      <c r="D476" s="11"/>
      <c r="E476" s="70" t="s">
        <v>1347</v>
      </c>
      <c r="F476" s="70" t="s">
        <v>1454</v>
      </c>
      <c r="G476" s="10"/>
      <c r="H476" s="65" t="s">
        <v>1073</v>
      </c>
      <c r="I476" s="65" t="s">
        <v>1074</v>
      </c>
      <c r="J476" s="65" t="s">
        <v>1075</v>
      </c>
      <c r="K476" s="65" t="s">
        <v>1076</v>
      </c>
      <c r="L476" s="65" t="s">
        <v>1077</v>
      </c>
      <c r="M476" s="65" t="s">
        <v>1078</v>
      </c>
      <c r="N476" s="25" t="s">
        <v>1079</v>
      </c>
      <c r="O476" s="26">
        <f t="shared" si="630"/>
        <v>5000</v>
      </c>
      <c r="P476" s="27">
        <v>0</v>
      </c>
      <c r="Q476" s="27">
        <f t="shared" si="646"/>
        <v>5000</v>
      </c>
      <c r="R476" s="27">
        <f>R478+R479</f>
        <v>1000</v>
      </c>
      <c r="S476" s="27">
        <f t="shared" ref="S476:V476" si="647">S478+S479</f>
        <v>1000</v>
      </c>
      <c r="T476" s="27">
        <f t="shared" si="647"/>
        <v>1000</v>
      </c>
      <c r="U476" s="27">
        <f t="shared" si="647"/>
        <v>1000</v>
      </c>
      <c r="V476" s="27">
        <f t="shared" si="647"/>
        <v>1000</v>
      </c>
      <c r="W476" s="28">
        <v>0</v>
      </c>
    </row>
    <row r="477" spans="1:23" s="1" customFormat="1" ht="15" customHeight="1" x14ac:dyDescent="0.15">
      <c r="A477" s="30"/>
      <c r="B477" s="11"/>
      <c r="C477" s="11"/>
      <c r="D477" s="11"/>
      <c r="E477" s="71"/>
      <c r="F477" s="71"/>
      <c r="G477" s="11"/>
      <c r="H477" s="66"/>
      <c r="I477" s="66"/>
      <c r="J477" s="66"/>
      <c r="K477" s="66"/>
      <c r="L477" s="66"/>
      <c r="M477" s="66"/>
      <c r="N477" s="25" t="s">
        <v>1080</v>
      </c>
      <c r="O477" s="26">
        <f t="shared" si="630"/>
        <v>5000</v>
      </c>
      <c r="P477" s="27">
        <v>0</v>
      </c>
      <c r="Q477" s="27">
        <f t="shared" si="646"/>
        <v>5000</v>
      </c>
      <c r="R477" s="27">
        <f t="shared" ref="R477" si="648">R476</f>
        <v>1000</v>
      </c>
      <c r="S477" s="27">
        <f t="shared" ref="S477" si="649">S476</f>
        <v>1000</v>
      </c>
      <c r="T477" s="27">
        <f t="shared" ref="T477" si="650">T476</f>
        <v>1000</v>
      </c>
      <c r="U477" s="27">
        <f t="shared" ref="U477" si="651">U476</f>
        <v>1000</v>
      </c>
      <c r="V477" s="27">
        <f t="shared" ref="V477" si="652">V476</f>
        <v>1000</v>
      </c>
      <c r="W477" s="28">
        <v>0</v>
      </c>
    </row>
    <row r="478" spans="1:23" s="1" customFormat="1" ht="15" customHeight="1" x14ac:dyDescent="0.15">
      <c r="A478" s="30"/>
      <c r="B478" s="11"/>
      <c r="C478" s="11"/>
      <c r="D478" s="11"/>
      <c r="E478" s="71"/>
      <c r="F478" s="71"/>
      <c r="G478" s="11"/>
      <c r="H478" s="66"/>
      <c r="I478" s="66"/>
      <c r="J478" s="66"/>
      <c r="K478" s="66"/>
      <c r="L478" s="66"/>
      <c r="M478" s="66"/>
      <c r="N478" s="54" t="s">
        <v>1303</v>
      </c>
      <c r="O478" s="26">
        <f t="shared" si="630"/>
        <v>3000</v>
      </c>
      <c r="P478" s="27">
        <v>0</v>
      </c>
      <c r="Q478" s="27">
        <f t="shared" si="646"/>
        <v>3000</v>
      </c>
      <c r="R478" s="27">
        <v>1000</v>
      </c>
      <c r="S478" s="27">
        <v>1000</v>
      </c>
      <c r="T478" s="27">
        <v>1000</v>
      </c>
      <c r="U478" s="27">
        <v>0</v>
      </c>
      <c r="V478" s="27">
        <v>0</v>
      </c>
      <c r="W478" s="28">
        <v>0</v>
      </c>
    </row>
    <row r="479" spans="1:23" s="1" customFormat="1" ht="15" customHeight="1" x14ac:dyDescent="0.15">
      <c r="A479" s="30"/>
      <c r="B479" s="11"/>
      <c r="C479" s="11"/>
      <c r="D479" s="11"/>
      <c r="E479" s="135"/>
      <c r="F479" s="72"/>
      <c r="G479" s="12"/>
      <c r="H479" s="67"/>
      <c r="I479" s="67"/>
      <c r="J479" s="67"/>
      <c r="K479" s="67"/>
      <c r="L479" s="67"/>
      <c r="M479" s="67"/>
      <c r="N479" s="25" t="s">
        <v>1081</v>
      </c>
      <c r="O479" s="26">
        <f t="shared" si="630"/>
        <v>2000</v>
      </c>
      <c r="P479" s="27">
        <v>0</v>
      </c>
      <c r="Q479" s="27">
        <f t="shared" si="646"/>
        <v>2000</v>
      </c>
      <c r="R479" s="27">
        <v>0</v>
      </c>
      <c r="S479" s="27">
        <v>0</v>
      </c>
      <c r="T479" s="27">
        <v>0</v>
      </c>
      <c r="U479" s="27">
        <v>1000</v>
      </c>
      <c r="V479" s="27">
        <v>1000</v>
      </c>
      <c r="W479" s="28">
        <v>0</v>
      </c>
    </row>
    <row r="480" spans="1:23" s="1" customFormat="1" ht="17.100000000000001" customHeight="1" x14ac:dyDescent="0.15">
      <c r="A480" s="30"/>
      <c r="B480" s="11"/>
      <c r="C480" s="15"/>
      <c r="D480" s="138" t="s">
        <v>1082</v>
      </c>
      <c r="E480" s="147"/>
      <c r="F480" s="29"/>
      <c r="G480" s="13"/>
      <c r="H480" s="13"/>
      <c r="I480" s="13"/>
      <c r="J480" s="13"/>
      <c r="K480" s="13"/>
      <c r="L480" s="13"/>
      <c r="M480" s="13"/>
      <c r="N480" s="13"/>
      <c r="O480" s="26">
        <f t="shared" si="630"/>
        <v>23174</v>
      </c>
      <c r="P480" s="27">
        <v>8145</v>
      </c>
      <c r="Q480" s="27">
        <f t="shared" si="646"/>
        <v>15029</v>
      </c>
      <c r="R480" s="27">
        <f>R481+R484+R488</f>
        <v>4126</v>
      </c>
      <c r="S480" s="27">
        <f t="shared" ref="S480:V480" si="653">S481+S484+S488</f>
        <v>4213</v>
      </c>
      <c r="T480" s="27">
        <f t="shared" si="653"/>
        <v>4210</v>
      </c>
      <c r="U480" s="27">
        <f t="shared" si="653"/>
        <v>2480</v>
      </c>
      <c r="V480" s="27">
        <f t="shared" si="653"/>
        <v>0</v>
      </c>
      <c r="W480" s="28">
        <v>0</v>
      </c>
    </row>
    <row r="481" spans="1:23" s="1" customFormat="1" ht="18" customHeight="1" x14ac:dyDescent="0.15">
      <c r="A481" s="30"/>
      <c r="B481" s="11"/>
      <c r="C481" s="11"/>
      <c r="D481" s="11"/>
      <c r="E481" s="71" t="s">
        <v>1348</v>
      </c>
      <c r="F481" s="70" t="s">
        <v>1455</v>
      </c>
      <c r="G481" s="10"/>
      <c r="H481" s="65" t="s">
        <v>1083</v>
      </c>
      <c r="I481" s="65" t="s">
        <v>1084</v>
      </c>
      <c r="J481" s="65" t="s">
        <v>1085</v>
      </c>
      <c r="K481" s="65" t="s">
        <v>1086</v>
      </c>
      <c r="L481" s="65" t="s">
        <v>1087</v>
      </c>
      <c r="M481" s="65" t="s">
        <v>1088</v>
      </c>
      <c r="N481" s="25" t="s">
        <v>1089</v>
      </c>
      <c r="O481" s="26">
        <f t="shared" si="630"/>
        <v>6174</v>
      </c>
      <c r="P481" s="27">
        <v>3661</v>
      </c>
      <c r="Q481" s="27">
        <f t="shared" si="646"/>
        <v>2513</v>
      </c>
      <c r="R481" s="27">
        <f t="shared" ref="R481:V481" si="654">R483</f>
        <v>500</v>
      </c>
      <c r="S481" s="27">
        <f t="shared" si="654"/>
        <v>1013</v>
      </c>
      <c r="T481" s="27">
        <f t="shared" si="654"/>
        <v>1000</v>
      </c>
      <c r="U481" s="27">
        <f t="shared" si="654"/>
        <v>0</v>
      </c>
      <c r="V481" s="27">
        <f t="shared" si="654"/>
        <v>0</v>
      </c>
      <c r="W481" s="28">
        <v>0</v>
      </c>
    </row>
    <row r="482" spans="1:23" s="1" customFormat="1" ht="18" customHeight="1" x14ac:dyDescent="0.15">
      <c r="A482" s="30"/>
      <c r="B482" s="11"/>
      <c r="C482" s="11"/>
      <c r="D482" s="11"/>
      <c r="E482" s="71"/>
      <c r="F482" s="71"/>
      <c r="G482" s="11"/>
      <c r="H482" s="66"/>
      <c r="I482" s="66"/>
      <c r="J482" s="66"/>
      <c r="K482" s="66"/>
      <c r="L482" s="66"/>
      <c r="M482" s="66"/>
      <c r="N482" s="25" t="s">
        <v>1090</v>
      </c>
      <c r="O482" s="26">
        <f t="shared" si="630"/>
        <v>6174</v>
      </c>
      <c r="P482" s="27">
        <v>3661</v>
      </c>
      <c r="Q482" s="27">
        <f t="shared" si="646"/>
        <v>2513</v>
      </c>
      <c r="R482" s="27">
        <f t="shared" ref="R482" si="655">R481</f>
        <v>500</v>
      </c>
      <c r="S482" s="27">
        <f t="shared" ref="S482" si="656">S481</f>
        <v>1013</v>
      </c>
      <c r="T482" s="27">
        <f t="shared" ref="T482" si="657">T481</f>
        <v>1000</v>
      </c>
      <c r="U482" s="27">
        <f t="shared" ref="U482" si="658">U481</f>
        <v>0</v>
      </c>
      <c r="V482" s="27">
        <f t="shared" ref="V482" si="659">V481</f>
        <v>0</v>
      </c>
      <c r="W482" s="28">
        <v>0</v>
      </c>
    </row>
    <row r="483" spans="1:23" s="1" customFormat="1" ht="18" customHeight="1" x14ac:dyDescent="0.15">
      <c r="A483" s="30"/>
      <c r="B483" s="11"/>
      <c r="C483" s="11"/>
      <c r="D483" s="11"/>
      <c r="E483" s="72"/>
      <c r="F483" s="72"/>
      <c r="G483" s="12"/>
      <c r="H483" s="67"/>
      <c r="I483" s="67"/>
      <c r="J483" s="67"/>
      <c r="K483" s="67"/>
      <c r="L483" s="67"/>
      <c r="M483" s="67"/>
      <c r="N483" s="25" t="s">
        <v>1091</v>
      </c>
      <c r="O483" s="26">
        <f t="shared" si="630"/>
        <v>6174</v>
      </c>
      <c r="P483" s="27">
        <v>3661</v>
      </c>
      <c r="Q483" s="27">
        <f t="shared" si="646"/>
        <v>2513</v>
      </c>
      <c r="R483" s="27">
        <v>500</v>
      </c>
      <c r="S483" s="27">
        <v>1013</v>
      </c>
      <c r="T483" s="27">
        <v>1000</v>
      </c>
      <c r="U483" s="27">
        <v>0</v>
      </c>
      <c r="V483" s="27">
        <v>0</v>
      </c>
      <c r="W483" s="28">
        <v>0</v>
      </c>
    </row>
    <row r="484" spans="1:23" s="1" customFormat="1" ht="17.100000000000001" customHeight="1" x14ac:dyDescent="0.15">
      <c r="A484" s="30"/>
      <c r="B484" s="11"/>
      <c r="C484" s="11"/>
      <c r="D484" s="11"/>
      <c r="E484" s="70" t="s">
        <v>1400</v>
      </c>
      <c r="F484" s="70" t="s">
        <v>1457</v>
      </c>
      <c r="G484" s="10"/>
      <c r="H484" s="65" t="s">
        <v>1092</v>
      </c>
      <c r="I484" s="65" t="s">
        <v>1093</v>
      </c>
      <c r="J484" s="65" t="s">
        <v>1094</v>
      </c>
      <c r="K484" s="65" t="s">
        <v>1095</v>
      </c>
      <c r="L484" s="65" t="s">
        <v>1096</v>
      </c>
      <c r="M484" s="65" t="s">
        <v>1097</v>
      </c>
      <c r="N484" s="25" t="s">
        <v>1098</v>
      </c>
      <c r="O484" s="26">
        <f t="shared" si="630"/>
        <v>12000</v>
      </c>
      <c r="P484" s="27">
        <v>3554</v>
      </c>
      <c r="Q484" s="27">
        <f t="shared" si="646"/>
        <v>8446</v>
      </c>
      <c r="R484" s="27">
        <f>R486+R487</f>
        <v>1966</v>
      </c>
      <c r="S484" s="27">
        <f t="shared" ref="S484:V484" si="660">S486+S487</f>
        <v>2000</v>
      </c>
      <c r="T484" s="27">
        <f t="shared" si="660"/>
        <v>2000</v>
      </c>
      <c r="U484" s="27">
        <f t="shared" si="660"/>
        <v>2480</v>
      </c>
      <c r="V484" s="27">
        <f t="shared" si="660"/>
        <v>0</v>
      </c>
      <c r="W484" s="28">
        <v>0</v>
      </c>
    </row>
    <row r="485" spans="1:23" s="1" customFormat="1" ht="17.100000000000001" customHeight="1" x14ac:dyDescent="0.15">
      <c r="A485" s="30"/>
      <c r="B485" s="11"/>
      <c r="C485" s="11"/>
      <c r="D485" s="11"/>
      <c r="E485" s="71"/>
      <c r="F485" s="71"/>
      <c r="G485" s="11"/>
      <c r="H485" s="66"/>
      <c r="I485" s="66"/>
      <c r="J485" s="66"/>
      <c r="K485" s="66"/>
      <c r="L485" s="66"/>
      <c r="M485" s="66"/>
      <c r="N485" s="25" t="s">
        <v>1099</v>
      </c>
      <c r="O485" s="26">
        <f t="shared" si="630"/>
        <v>12000</v>
      </c>
      <c r="P485" s="27">
        <v>3554</v>
      </c>
      <c r="Q485" s="27">
        <f t="shared" si="646"/>
        <v>8446</v>
      </c>
      <c r="R485" s="27">
        <f t="shared" ref="R485" si="661">R484</f>
        <v>1966</v>
      </c>
      <c r="S485" s="27">
        <f t="shared" ref="S485" si="662">S484</f>
        <v>2000</v>
      </c>
      <c r="T485" s="27">
        <f t="shared" ref="T485" si="663">T484</f>
        <v>2000</v>
      </c>
      <c r="U485" s="27">
        <f t="shared" ref="U485" si="664">U484</f>
        <v>2480</v>
      </c>
      <c r="V485" s="27">
        <f t="shared" ref="V485" si="665">V484</f>
        <v>0</v>
      </c>
      <c r="W485" s="28">
        <v>0</v>
      </c>
    </row>
    <row r="486" spans="1:23" s="1" customFormat="1" ht="22.5" customHeight="1" x14ac:dyDescent="0.15">
      <c r="A486" s="30"/>
      <c r="B486" s="11"/>
      <c r="C486" s="11"/>
      <c r="D486" s="11"/>
      <c r="E486" s="71"/>
      <c r="F486" s="71"/>
      <c r="G486" s="11"/>
      <c r="H486" s="66"/>
      <c r="I486" s="66"/>
      <c r="J486" s="66"/>
      <c r="K486" s="66"/>
      <c r="L486" s="66"/>
      <c r="M486" s="66"/>
      <c r="N486" s="54" t="s">
        <v>1303</v>
      </c>
      <c r="O486" s="26">
        <f t="shared" si="630"/>
        <v>1966</v>
      </c>
      <c r="P486" s="27">
        <v>0</v>
      </c>
      <c r="Q486" s="27">
        <f t="shared" si="646"/>
        <v>1966</v>
      </c>
      <c r="R486" s="27">
        <v>1966</v>
      </c>
      <c r="S486" s="27">
        <v>0</v>
      </c>
      <c r="T486" s="27">
        <v>0</v>
      </c>
      <c r="U486" s="27">
        <v>0</v>
      </c>
      <c r="V486" s="27">
        <v>0</v>
      </c>
      <c r="W486" s="28">
        <v>0</v>
      </c>
    </row>
    <row r="487" spans="1:23" s="1" customFormat="1" ht="17.100000000000001" customHeight="1" x14ac:dyDescent="0.15">
      <c r="A487" s="30"/>
      <c r="B487" s="11"/>
      <c r="C487" s="11"/>
      <c r="D487" s="11"/>
      <c r="E487" s="72"/>
      <c r="F487" s="72"/>
      <c r="G487" s="12"/>
      <c r="H487" s="67"/>
      <c r="I487" s="67"/>
      <c r="J487" s="67"/>
      <c r="K487" s="67"/>
      <c r="L487" s="67"/>
      <c r="M487" s="67"/>
      <c r="N487" s="25" t="s">
        <v>1100</v>
      </c>
      <c r="O487" s="26">
        <f t="shared" si="630"/>
        <v>10034</v>
      </c>
      <c r="P487" s="27">
        <v>3554</v>
      </c>
      <c r="Q487" s="27">
        <f t="shared" si="646"/>
        <v>6480</v>
      </c>
      <c r="R487" s="27">
        <v>0</v>
      </c>
      <c r="S487" s="27">
        <v>2000</v>
      </c>
      <c r="T487" s="27">
        <v>2000</v>
      </c>
      <c r="U487" s="27">
        <v>2480</v>
      </c>
      <c r="V487" s="27">
        <v>0</v>
      </c>
      <c r="W487" s="28">
        <v>0</v>
      </c>
    </row>
    <row r="488" spans="1:23" s="1" customFormat="1" ht="17.100000000000001" customHeight="1" x14ac:dyDescent="0.15">
      <c r="A488" s="30"/>
      <c r="B488" s="11"/>
      <c r="C488" s="11"/>
      <c r="D488" s="11"/>
      <c r="E488" s="70" t="s">
        <v>1349</v>
      </c>
      <c r="F488" s="70" t="s">
        <v>1456</v>
      </c>
      <c r="G488" s="10"/>
      <c r="H488" s="65" t="s">
        <v>1101</v>
      </c>
      <c r="I488" s="65" t="s">
        <v>1102</v>
      </c>
      <c r="J488" s="65" t="s">
        <v>1103</v>
      </c>
      <c r="K488" s="65" t="s">
        <v>1104</v>
      </c>
      <c r="L488" s="65" t="s">
        <v>1105</v>
      </c>
      <c r="M488" s="65" t="s">
        <v>1106</v>
      </c>
      <c r="N488" s="25" t="s">
        <v>1107</v>
      </c>
      <c r="O488" s="26">
        <f t="shared" si="630"/>
        <v>5000</v>
      </c>
      <c r="P488" s="27">
        <v>930</v>
      </c>
      <c r="Q488" s="27">
        <f t="shared" si="646"/>
        <v>4070</v>
      </c>
      <c r="R488" s="27">
        <f>R490+R491</f>
        <v>1660</v>
      </c>
      <c r="S488" s="27">
        <f t="shared" ref="S488:V488" si="666">S490+S491</f>
        <v>1200</v>
      </c>
      <c r="T488" s="27">
        <f t="shared" si="666"/>
        <v>1210</v>
      </c>
      <c r="U488" s="27">
        <f t="shared" si="666"/>
        <v>0</v>
      </c>
      <c r="V488" s="27">
        <f t="shared" si="666"/>
        <v>0</v>
      </c>
      <c r="W488" s="28">
        <v>0</v>
      </c>
    </row>
    <row r="489" spans="1:23" s="1" customFormat="1" ht="17.100000000000001" customHeight="1" x14ac:dyDescent="0.15">
      <c r="A489" s="30"/>
      <c r="B489" s="11"/>
      <c r="C489" s="11"/>
      <c r="D489" s="11"/>
      <c r="E489" s="71"/>
      <c r="F489" s="71"/>
      <c r="G489" s="11"/>
      <c r="H489" s="66"/>
      <c r="I489" s="66"/>
      <c r="J489" s="66"/>
      <c r="K489" s="66"/>
      <c r="L489" s="66"/>
      <c r="M489" s="66"/>
      <c r="N489" s="25" t="s">
        <v>1108</v>
      </c>
      <c r="O489" s="26">
        <f t="shared" si="630"/>
        <v>5000</v>
      </c>
      <c r="P489" s="27">
        <v>930</v>
      </c>
      <c r="Q489" s="27">
        <f t="shared" si="646"/>
        <v>4070</v>
      </c>
      <c r="R489" s="27">
        <f t="shared" ref="R489" si="667">R488</f>
        <v>1660</v>
      </c>
      <c r="S489" s="27">
        <f t="shared" ref="S489" si="668">S488</f>
        <v>1200</v>
      </c>
      <c r="T489" s="27">
        <f t="shared" ref="T489" si="669">T488</f>
        <v>1210</v>
      </c>
      <c r="U489" s="27">
        <f t="shared" ref="U489" si="670">U488</f>
        <v>0</v>
      </c>
      <c r="V489" s="27">
        <f t="shared" ref="V489" si="671">V488</f>
        <v>0</v>
      </c>
      <c r="W489" s="28">
        <v>0</v>
      </c>
    </row>
    <row r="490" spans="1:23" s="1" customFormat="1" ht="17.100000000000001" customHeight="1" x14ac:dyDescent="0.15">
      <c r="A490" s="30"/>
      <c r="B490" s="11"/>
      <c r="C490" s="11"/>
      <c r="D490" s="11"/>
      <c r="E490" s="71"/>
      <c r="F490" s="71"/>
      <c r="G490" s="11"/>
      <c r="H490" s="66"/>
      <c r="I490" s="66"/>
      <c r="J490" s="66"/>
      <c r="K490" s="66"/>
      <c r="L490" s="66"/>
      <c r="M490" s="66"/>
      <c r="N490" s="25" t="s">
        <v>1109</v>
      </c>
      <c r="O490" s="26">
        <f t="shared" si="630"/>
        <v>1760</v>
      </c>
      <c r="P490" s="27">
        <v>930</v>
      </c>
      <c r="Q490" s="27">
        <f t="shared" si="646"/>
        <v>830</v>
      </c>
      <c r="R490" s="27">
        <v>830</v>
      </c>
      <c r="S490" s="27">
        <v>0</v>
      </c>
      <c r="T490" s="27">
        <v>0</v>
      </c>
      <c r="U490" s="27">
        <v>0</v>
      </c>
      <c r="V490" s="27">
        <v>0</v>
      </c>
      <c r="W490" s="28">
        <v>0</v>
      </c>
    </row>
    <row r="491" spans="1:23" s="1" customFormat="1" ht="17.100000000000001" customHeight="1" x14ac:dyDescent="0.15">
      <c r="A491" s="30"/>
      <c r="B491" s="11"/>
      <c r="C491" s="11"/>
      <c r="D491" s="11"/>
      <c r="E491" s="72"/>
      <c r="F491" s="72"/>
      <c r="G491" s="12"/>
      <c r="H491" s="67"/>
      <c r="I491" s="67"/>
      <c r="J491" s="67"/>
      <c r="K491" s="67"/>
      <c r="L491" s="67"/>
      <c r="M491" s="67"/>
      <c r="N491" s="25" t="s">
        <v>1110</v>
      </c>
      <c r="O491" s="26">
        <f t="shared" si="630"/>
        <v>3240</v>
      </c>
      <c r="P491" s="27">
        <v>0</v>
      </c>
      <c r="Q491" s="27">
        <f t="shared" si="646"/>
        <v>3240</v>
      </c>
      <c r="R491" s="27">
        <v>830</v>
      </c>
      <c r="S491" s="27">
        <v>1200</v>
      </c>
      <c r="T491" s="27">
        <v>1210</v>
      </c>
      <c r="U491" s="27">
        <v>0</v>
      </c>
      <c r="V491" s="27">
        <v>0</v>
      </c>
      <c r="W491" s="28">
        <v>0</v>
      </c>
    </row>
    <row r="492" spans="1:23" s="1" customFormat="1" ht="17.100000000000001" customHeight="1" x14ac:dyDescent="0.15">
      <c r="A492" s="30"/>
      <c r="B492" s="11"/>
      <c r="C492" s="11"/>
      <c r="D492" s="68" t="s">
        <v>1111</v>
      </c>
      <c r="E492" s="69"/>
      <c r="F492" s="13"/>
      <c r="G492" s="13"/>
      <c r="H492" s="13"/>
      <c r="I492" s="13"/>
      <c r="J492" s="13"/>
      <c r="K492" s="13"/>
      <c r="L492" s="13"/>
      <c r="M492" s="13"/>
      <c r="N492" s="13"/>
      <c r="O492" s="26">
        <f t="shared" si="630"/>
        <v>6223</v>
      </c>
      <c r="P492" s="27">
        <v>0</v>
      </c>
      <c r="Q492" s="27">
        <f t="shared" si="646"/>
        <v>6223</v>
      </c>
      <c r="R492" s="27">
        <f>R493+R496</f>
        <v>1196</v>
      </c>
      <c r="S492" s="27">
        <f t="shared" ref="S492:V492" si="672">S493+S496</f>
        <v>1220</v>
      </c>
      <c r="T492" s="27">
        <f t="shared" si="672"/>
        <v>1244</v>
      </c>
      <c r="U492" s="27">
        <f t="shared" si="672"/>
        <v>1269</v>
      </c>
      <c r="V492" s="27">
        <f t="shared" si="672"/>
        <v>1294</v>
      </c>
      <c r="W492" s="28">
        <v>0</v>
      </c>
    </row>
    <row r="493" spans="1:23" s="1" customFormat="1" ht="15" customHeight="1" x14ac:dyDescent="0.15">
      <c r="A493" s="30"/>
      <c r="B493" s="11"/>
      <c r="C493" s="11"/>
      <c r="D493" s="11"/>
      <c r="E493" s="70" t="s">
        <v>1112</v>
      </c>
      <c r="F493" s="70" t="s">
        <v>1388</v>
      </c>
      <c r="G493" s="10"/>
      <c r="H493" s="65" t="s">
        <v>1113</v>
      </c>
      <c r="I493" s="65" t="s">
        <v>1114</v>
      </c>
      <c r="J493" s="65" t="s">
        <v>1115</v>
      </c>
      <c r="K493" s="65" t="s">
        <v>1116</v>
      </c>
      <c r="L493" s="65" t="s">
        <v>1117</v>
      </c>
      <c r="M493" s="65" t="s">
        <v>1118</v>
      </c>
      <c r="N493" s="25" t="s">
        <v>1119</v>
      </c>
      <c r="O493" s="26">
        <f t="shared" si="630"/>
        <v>2727</v>
      </c>
      <c r="P493" s="27">
        <v>0</v>
      </c>
      <c r="Q493" s="27">
        <f t="shared" si="646"/>
        <v>2727</v>
      </c>
      <c r="R493" s="27">
        <f>R495</f>
        <v>524</v>
      </c>
      <c r="S493" s="27">
        <f t="shared" ref="S493:V493" si="673">S495</f>
        <v>535</v>
      </c>
      <c r="T493" s="27">
        <f t="shared" si="673"/>
        <v>545</v>
      </c>
      <c r="U493" s="27">
        <f t="shared" si="673"/>
        <v>556</v>
      </c>
      <c r="V493" s="27">
        <f t="shared" si="673"/>
        <v>567</v>
      </c>
      <c r="W493" s="28">
        <v>0</v>
      </c>
    </row>
    <row r="494" spans="1:23" s="1" customFormat="1" ht="15" customHeight="1" x14ac:dyDescent="0.15">
      <c r="A494" s="30"/>
      <c r="B494" s="11"/>
      <c r="C494" s="11"/>
      <c r="D494" s="11"/>
      <c r="E494" s="71"/>
      <c r="F494" s="71"/>
      <c r="G494" s="11"/>
      <c r="H494" s="66"/>
      <c r="I494" s="66"/>
      <c r="J494" s="66"/>
      <c r="K494" s="66"/>
      <c r="L494" s="66"/>
      <c r="M494" s="66"/>
      <c r="N494" s="25" t="s">
        <v>1120</v>
      </c>
      <c r="O494" s="26">
        <f t="shared" si="630"/>
        <v>2727</v>
      </c>
      <c r="P494" s="27">
        <v>0</v>
      </c>
      <c r="Q494" s="27">
        <f t="shared" si="646"/>
        <v>2727</v>
      </c>
      <c r="R494" s="27">
        <f t="shared" ref="R494" si="674">R493</f>
        <v>524</v>
      </c>
      <c r="S494" s="27">
        <f t="shared" ref="S494" si="675">S493</f>
        <v>535</v>
      </c>
      <c r="T494" s="27">
        <f t="shared" ref="T494" si="676">T493</f>
        <v>545</v>
      </c>
      <c r="U494" s="27">
        <f t="shared" ref="U494" si="677">U493</f>
        <v>556</v>
      </c>
      <c r="V494" s="27">
        <f t="shared" ref="V494" si="678">V493</f>
        <v>567</v>
      </c>
      <c r="W494" s="28">
        <v>0</v>
      </c>
    </row>
    <row r="495" spans="1:23" s="1" customFormat="1" ht="15" customHeight="1" x14ac:dyDescent="0.15">
      <c r="A495" s="30"/>
      <c r="B495" s="11"/>
      <c r="C495" s="11"/>
      <c r="D495" s="11"/>
      <c r="E495" s="72"/>
      <c r="F495" s="72"/>
      <c r="G495" s="12"/>
      <c r="H495" s="67"/>
      <c r="I495" s="67"/>
      <c r="J495" s="67"/>
      <c r="K495" s="67"/>
      <c r="L495" s="67"/>
      <c r="M495" s="67"/>
      <c r="N495" s="25" t="s">
        <v>1121</v>
      </c>
      <c r="O495" s="26">
        <f t="shared" si="630"/>
        <v>2727</v>
      </c>
      <c r="P495" s="27">
        <v>0</v>
      </c>
      <c r="Q495" s="27">
        <f t="shared" si="646"/>
        <v>2727</v>
      </c>
      <c r="R495" s="27">
        <v>524</v>
      </c>
      <c r="S495" s="27">
        <v>535</v>
      </c>
      <c r="T495" s="27">
        <v>545</v>
      </c>
      <c r="U495" s="27">
        <v>556</v>
      </c>
      <c r="V495" s="27">
        <v>567</v>
      </c>
      <c r="W495" s="28">
        <v>0</v>
      </c>
    </row>
    <row r="496" spans="1:23" s="1" customFormat="1" ht="15" customHeight="1" x14ac:dyDescent="0.15">
      <c r="A496" s="30"/>
      <c r="B496" s="11"/>
      <c r="C496" s="11"/>
      <c r="D496" s="11"/>
      <c r="E496" s="70" t="s">
        <v>1122</v>
      </c>
      <c r="F496" s="70" t="s">
        <v>1389</v>
      </c>
      <c r="G496" s="10"/>
      <c r="H496" s="65" t="s">
        <v>1123</v>
      </c>
      <c r="I496" s="65" t="s">
        <v>1124</v>
      </c>
      <c r="J496" s="65" t="s">
        <v>1125</v>
      </c>
      <c r="K496" s="65" t="s">
        <v>1126</v>
      </c>
      <c r="L496" s="65" t="s">
        <v>1127</v>
      </c>
      <c r="M496" s="65" t="s">
        <v>1128</v>
      </c>
      <c r="N496" s="25" t="s">
        <v>1129</v>
      </c>
      <c r="O496" s="26">
        <f t="shared" si="630"/>
        <v>3496</v>
      </c>
      <c r="P496" s="27">
        <v>0</v>
      </c>
      <c r="Q496" s="27">
        <f t="shared" si="646"/>
        <v>3496</v>
      </c>
      <c r="R496" s="27">
        <f>R498</f>
        <v>672</v>
      </c>
      <c r="S496" s="27">
        <f t="shared" ref="S496:V496" si="679">S498</f>
        <v>685</v>
      </c>
      <c r="T496" s="27">
        <f t="shared" si="679"/>
        <v>699</v>
      </c>
      <c r="U496" s="27">
        <f t="shared" si="679"/>
        <v>713</v>
      </c>
      <c r="V496" s="27">
        <f t="shared" si="679"/>
        <v>727</v>
      </c>
      <c r="W496" s="28">
        <v>0</v>
      </c>
    </row>
    <row r="497" spans="1:23" s="1" customFormat="1" ht="15" customHeight="1" x14ac:dyDescent="0.15">
      <c r="A497" s="30"/>
      <c r="B497" s="11"/>
      <c r="C497" s="11"/>
      <c r="D497" s="11"/>
      <c r="E497" s="71"/>
      <c r="F497" s="71"/>
      <c r="G497" s="11"/>
      <c r="H497" s="66"/>
      <c r="I497" s="66"/>
      <c r="J497" s="66"/>
      <c r="K497" s="66"/>
      <c r="L497" s="66"/>
      <c r="M497" s="66"/>
      <c r="N497" s="25" t="s">
        <v>1130</v>
      </c>
      <c r="O497" s="26">
        <f t="shared" si="630"/>
        <v>3496</v>
      </c>
      <c r="P497" s="27">
        <v>0</v>
      </c>
      <c r="Q497" s="27">
        <f t="shared" si="646"/>
        <v>3496</v>
      </c>
      <c r="R497" s="27">
        <f t="shared" ref="R497" si="680">R496</f>
        <v>672</v>
      </c>
      <c r="S497" s="27">
        <f t="shared" ref="S497" si="681">S496</f>
        <v>685</v>
      </c>
      <c r="T497" s="27">
        <f t="shared" ref="T497" si="682">T496</f>
        <v>699</v>
      </c>
      <c r="U497" s="27">
        <f t="shared" ref="U497" si="683">U496</f>
        <v>713</v>
      </c>
      <c r="V497" s="27">
        <f t="shared" ref="V497" si="684">V496</f>
        <v>727</v>
      </c>
      <c r="W497" s="28">
        <v>0</v>
      </c>
    </row>
    <row r="498" spans="1:23" s="1" customFormat="1" ht="15" customHeight="1" x14ac:dyDescent="0.15">
      <c r="A498" s="30"/>
      <c r="B498" s="11"/>
      <c r="C498" s="11"/>
      <c r="D498" s="11"/>
      <c r="E498" s="72"/>
      <c r="F498" s="71"/>
      <c r="G498" s="11"/>
      <c r="H498" s="66"/>
      <c r="I498" s="66"/>
      <c r="J498" s="66"/>
      <c r="K498" s="66"/>
      <c r="L498" s="66"/>
      <c r="M498" s="66"/>
      <c r="N498" s="25" t="s">
        <v>1131</v>
      </c>
      <c r="O498" s="26">
        <f t="shared" si="630"/>
        <v>3496</v>
      </c>
      <c r="P498" s="27">
        <v>0</v>
      </c>
      <c r="Q498" s="27">
        <f t="shared" si="646"/>
        <v>3496</v>
      </c>
      <c r="R498" s="27">
        <v>672</v>
      </c>
      <c r="S498" s="27">
        <v>685</v>
      </c>
      <c r="T498" s="27">
        <v>699</v>
      </c>
      <c r="U498" s="27">
        <v>713</v>
      </c>
      <c r="V498" s="27">
        <v>727</v>
      </c>
      <c r="W498" s="28">
        <v>0</v>
      </c>
    </row>
    <row r="499" spans="1:23" s="1" customFormat="1" ht="17.100000000000001" customHeight="1" x14ac:dyDescent="0.15">
      <c r="A499" s="30"/>
      <c r="B499" s="68" t="s">
        <v>1132</v>
      </c>
      <c r="C499" s="79"/>
      <c r="D499" s="79"/>
      <c r="E499" s="79"/>
      <c r="F499" s="3"/>
      <c r="G499" s="3"/>
      <c r="H499" s="3"/>
      <c r="I499" s="3"/>
      <c r="J499" s="3"/>
      <c r="K499" s="3"/>
      <c r="L499" s="3"/>
      <c r="M499" s="3"/>
      <c r="N499" s="29"/>
      <c r="O499" s="26">
        <f t="shared" si="630"/>
        <v>16380</v>
      </c>
      <c r="P499" s="27">
        <v>8900</v>
      </c>
      <c r="Q499" s="27">
        <f t="shared" si="646"/>
        <v>7480</v>
      </c>
      <c r="R499" s="27">
        <f>R500</f>
        <v>2466</v>
      </c>
      <c r="S499" s="27">
        <f t="shared" ref="S499:V499" si="685">S500</f>
        <v>1981</v>
      </c>
      <c r="T499" s="27">
        <f t="shared" si="685"/>
        <v>996</v>
      </c>
      <c r="U499" s="27">
        <f t="shared" si="685"/>
        <v>1011</v>
      </c>
      <c r="V499" s="27">
        <f t="shared" si="685"/>
        <v>1026</v>
      </c>
      <c r="W499" s="28">
        <v>0</v>
      </c>
    </row>
    <row r="500" spans="1:23" s="1" customFormat="1" ht="17.100000000000001" customHeight="1" x14ac:dyDescent="0.15">
      <c r="A500" s="30"/>
      <c r="B500" s="11"/>
      <c r="C500" s="68" t="s">
        <v>1133</v>
      </c>
      <c r="D500" s="79"/>
      <c r="E500" s="79"/>
      <c r="F500" s="3"/>
      <c r="G500" s="3"/>
      <c r="H500" s="3"/>
      <c r="I500" s="3"/>
      <c r="J500" s="3"/>
      <c r="K500" s="3"/>
      <c r="L500" s="3"/>
      <c r="M500" s="3"/>
      <c r="N500" s="29"/>
      <c r="O500" s="26">
        <f t="shared" si="630"/>
        <v>16380</v>
      </c>
      <c r="P500" s="27">
        <v>8900</v>
      </c>
      <c r="Q500" s="27">
        <f t="shared" si="646"/>
        <v>7480</v>
      </c>
      <c r="R500" s="27">
        <f>R501+R512+R516</f>
        <v>2466</v>
      </c>
      <c r="S500" s="27">
        <f t="shared" ref="S500:V500" si="686">S501+S512+S516</f>
        <v>1981</v>
      </c>
      <c r="T500" s="27">
        <f t="shared" si="686"/>
        <v>996</v>
      </c>
      <c r="U500" s="27">
        <f t="shared" si="686"/>
        <v>1011</v>
      </c>
      <c r="V500" s="27">
        <f t="shared" si="686"/>
        <v>1026</v>
      </c>
      <c r="W500" s="28">
        <v>0</v>
      </c>
    </row>
    <row r="501" spans="1:23" s="1" customFormat="1" ht="17.100000000000001" customHeight="1" x14ac:dyDescent="0.15">
      <c r="A501" s="30"/>
      <c r="B501" s="11"/>
      <c r="C501" s="11"/>
      <c r="D501" s="68" t="s">
        <v>1134</v>
      </c>
      <c r="E501" s="79"/>
      <c r="F501" s="3"/>
      <c r="G501" s="3"/>
      <c r="H501" s="3"/>
      <c r="I501" s="3"/>
      <c r="J501" s="3"/>
      <c r="K501" s="3"/>
      <c r="L501" s="3"/>
      <c r="M501" s="3"/>
      <c r="N501" s="29"/>
      <c r="O501" s="26">
        <f t="shared" si="630"/>
        <v>11400</v>
      </c>
      <c r="P501" s="27">
        <v>8900</v>
      </c>
      <c r="Q501" s="27">
        <f t="shared" si="646"/>
        <v>2500</v>
      </c>
      <c r="R501" s="27">
        <f>R502+R507</f>
        <v>1500</v>
      </c>
      <c r="S501" s="27">
        <f t="shared" ref="S501:V501" si="687">S502+S507</f>
        <v>1000</v>
      </c>
      <c r="T501" s="27">
        <f t="shared" si="687"/>
        <v>0</v>
      </c>
      <c r="U501" s="27">
        <f t="shared" si="687"/>
        <v>0</v>
      </c>
      <c r="V501" s="27">
        <f t="shared" si="687"/>
        <v>0</v>
      </c>
      <c r="W501" s="28">
        <v>0</v>
      </c>
    </row>
    <row r="502" spans="1:23" s="1" customFormat="1" ht="15" customHeight="1" x14ac:dyDescent="0.15">
      <c r="A502" s="30"/>
      <c r="B502" s="11"/>
      <c r="C502" s="11"/>
      <c r="D502" s="11"/>
      <c r="E502" s="70" t="s">
        <v>1473</v>
      </c>
      <c r="F502" s="71" t="s">
        <v>1458</v>
      </c>
      <c r="G502" s="74" t="s">
        <v>1358</v>
      </c>
      <c r="H502" s="66" t="s">
        <v>1135</v>
      </c>
      <c r="I502" s="66" t="s">
        <v>1136</v>
      </c>
      <c r="J502" s="66" t="s">
        <v>1137</v>
      </c>
      <c r="K502" s="66" t="s">
        <v>1138</v>
      </c>
      <c r="L502" s="66" t="s">
        <v>1139</v>
      </c>
      <c r="M502" s="66" t="s">
        <v>1140</v>
      </c>
      <c r="N502" s="25" t="s">
        <v>1141</v>
      </c>
      <c r="O502" s="26">
        <f t="shared" si="630"/>
        <v>3900</v>
      </c>
      <c r="P502" s="27">
        <v>3100</v>
      </c>
      <c r="Q502" s="27">
        <f t="shared" si="646"/>
        <v>800</v>
      </c>
      <c r="R502" s="27">
        <f>R504+R505+R506</f>
        <v>800</v>
      </c>
      <c r="S502" s="27">
        <f t="shared" ref="S502:V502" si="688">S504+S505+S506</f>
        <v>0</v>
      </c>
      <c r="T502" s="27">
        <f t="shared" si="688"/>
        <v>0</v>
      </c>
      <c r="U502" s="27">
        <f t="shared" si="688"/>
        <v>0</v>
      </c>
      <c r="V502" s="27">
        <f t="shared" si="688"/>
        <v>0</v>
      </c>
      <c r="W502" s="28">
        <v>0</v>
      </c>
    </row>
    <row r="503" spans="1:23" s="1" customFormat="1" ht="15" customHeight="1" x14ac:dyDescent="0.15">
      <c r="A503" s="30"/>
      <c r="B503" s="11"/>
      <c r="C503" s="11"/>
      <c r="D503" s="11"/>
      <c r="E503" s="71"/>
      <c r="F503" s="71"/>
      <c r="G503" s="128"/>
      <c r="H503" s="66"/>
      <c r="I503" s="66"/>
      <c r="J503" s="66"/>
      <c r="K503" s="66"/>
      <c r="L503" s="66"/>
      <c r="M503" s="66"/>
      <c r="N503" s="25" t="s">
        <v>1142</v>
      </c>
      <c r="O503" s="26">
        <f t="shared" si="630"/>
        <v>3900</v>
      </c>
      <c r="P503" s="27">
        <v>3100</v>
      </c>
      <c r="Q503" s="27">
        <f t="shared" si="646"/>
        <v>800</v>
      </c>
      <c r="R503" s="27">
        <f t="shared" ref="R503" si="689">R502</f>
        <v>800</v>
      </c>
      <c r="S503" s="27">
        <f t="shared" ref="S503" si="690">S502</f>
        <v>0</v>
      </c>
      <c r="T503" s="27">
        <f t="shared" ref="T503" si="691">T502</f>
        <v>0</v>
      </c>
      <c r="U503" s="27">
        <f t="shared" ref="U503" si="692">U502</f>
        <v>0</v>
      </c>
      <c r="V503" s="27">
        <f t="shared" ref="V503" si="693">V502</f>
        <v>0</v>
      </c>
      <c r="W503" s="28">
        <v>0</v>
      </c>
    </row>
    <row r="504" spans="1:23" s="1" customFormat="1" ht="15" customHeight="1" x14ac:dyDescent="0.15">
      <c r="A504" s="30"/>
      <c r="B504" s="11"/>
      <c r="C504" s="11"/>
      <c r="D504" s="11"/>
      <c r="E504" s="71"/>
      <c r="F504" s="71"/>
      <c r="G504" s="128"/>
      <c r="H504" s="66"/>
      <c r="I504" s="66"/>
      <c r="J504" s="66"/>
      <c r="K504" s="66"/>
      <c r="L504" s="66"/>
      <c r="M504" s="66"/>
      <c r="N504" s="25" t="s">
        <v>1367</v>
      </c>
      <c r="O504" s="26">
        <f t="shared" si="630"/>
        <v>1550</v>
      </c>
      <c r="P504" s="27">
        <v>1550</v>
      </c>
      <c r="Q504" s="27">
        <f t="shared" si="646"/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8">
        <v>0</v>
      </c>
    </row>
    <row r="505" spans="1:23" s="1" customFormat="1" ht="15" customHeight="1" x14ac:dyDescent="0.15">
      <c r="A505" s="30"/>
      <c r="B505" s="11"/>
      <c r="C505" s="11"/>
      <c r="D505" s="11"/>
      <c r="E505" s="71"/>
      <c r="F505" s="71"/>
      <c r="G505" s="128"/>
      <c r="H505" s="66"/>
      <c r="I505" s="66"/>
      <c r="J505" s="66"/>
      <c r="K505" s="66"/>
      <c r="L505" s="66"/>
      <c r="M505" s="66"/>
      <c r="N505" s="25" t="s">
        <v>1143</v>
      </c>
      <c r="O505" s="26">
        <f t="shared" si="630"/>
        <v>620</v>
      </c>
      <c r="P505" s="27">
        <v>620</v>
      </c>
      <c r="Q505" s="27">
        <f t="shared" si="646"/>
        <v>0</v>
      </c>
      <c r="R505" s="27">
        <v>0</v>
      </c>
      <c r="S505" s="27">
        <v>0</v>
      </c>
      <c r="T505" s="27">
        <v>0</v>
      </c>
      <c r="U505" s="27">
        <v>0</v>
      </c>
      <c r="V505" s="27">
        <v>0</v>
      </c>
      <c r="W505" s="28">
        <v>0</v>
      </c>
    </row>
    <row r="506" spans="1:23" s="1" customFormat="1" ht="15" customHeight="1" x14ac:dyDescent="0.15">
      <c r="A506" s="30"/>
      <c r="B506" s="11"/>
      <c r="C506" s="11"/>
      <c r="D506" s="11"/>
      <c r="E506" s="72"/>
      <c r="F506" s="72"/>
      <c r="G506" s="146"/>
      <c r="H506" s="67"/>
      <c r="I506" s="67"/>
      <c r="J506" s="67"/>
      <c r="K506" s="67"/>
      <c r="L506" s="67"/>
      <c r="M506" s="67"/>
      <c r="N506" s="25" t="s">
        <v>1144</v>
      </c>
      <c r="O506" s="26">
        <f t="shared" si="630"/>
        <v>1730</v>
      </c>
      <c r="P506" s="27">
        <v>930</v>
      </c>
      <c r="Q506" s="27">
        <f t="shared" si="646"/>
        <v>800</v>
      </c>
      <c r="R506" s="27">
        <v>800</v>
      </c>
      <c r="S506" s="27">
        <v>0</v>
      </c>
      <c r="T506" s="27">
        <v>0</v>
      </c>
      <c r="U506" s="27">
        <v>0</v>
      </c>
      <c r="V506" s="27">
        <v>0</v>
      </c>
      <c r="W506" s="28">
        <v>0</v>
      </c>
    </row>
    <row r="507" spans="1:23" s="1" customFormat="1" ht="15" customHeight="1" x14ac:dyDescent="0.15">
      <c r="A507" s="30"/>
      <c r="B507" s="11"/>
      <c r="C507" s="11"/>
      <c r="D507" s="11"/>
      <c r="E507" s="70" t="s">
        <v>1474</v>
      </c>
      <c r="F507" s="70" t="s">
        <v>1459</v>
      </c>
      <c r="G507" s="73" t="s">
        <v>1358</v>
      </c>
      <c r="H507" s="65" t="s">
        <v>1145</v>
      </c>
      <c r="I507" s="65" t="s">
        <v>1146</v>
      </c>
      <c r="J507" s="65" t="s">
        <v>1147</v>
      </c>
      <c r="K507" s="65" t="s">
        <v>1148</v>
      </c>
      <c r="L507" s="65" t="s">
        <v>1149</v>
      </c>
      <c r="M507" s="65" t="s">
        <v>1150</v>
      </c>
      <c r="N507" s="25" t="s">
        <v>1151</v>
      </c>
      <c r="O507" s="26">
        <f t="shared" si="630"/>
        <v>7500</v>
      </c>
      <c r="P507" s="27">
        <v>5800</v>
      </c>
      <c r="Q507" s="27">
        <f t="shared" si="646"/>
        <v>1700</v>
      </c>
      <c r="R507" s="27">
        <f>R509+R510+R511</f>
        <v>700</v>
      </c>
      <c r="S507" s="27">
        <f t="shared" ref="S507:V507" si="694">S509+S510+S511</f>
        <v>1000</v>
      </c>
      <c r="T507" s="27">
        <f t="shared" si="694"/>
        <v>0</v>
      </c>
      <c r="U507" s="27">
        <f t="shared" si="694"/>
        <v>0</v>
      </c>
      <c r="V507" s="27">
        <f t="shared" si="694"/>
        <v>0</v>
      </c>
      <c r="W507" s="28">
        <v>0</v>
      </c>
    </row>
    <row r="508" spans="1:23" s="1" customFormat="1" ht="15" customHeight="1" x14ac:dyDescent="0.15">
      <c r="A508" s="30"/>
      <c r="B508" s="11"/>
      <c r="C508" s="11"/>
      <c r="D508" s="11"/>
      <c r="E508" s="71"/>
      <c r="F508" s="71"/>
      <c r="G508" s="74"/>
      <c r="H508" s="66"/>
      <c r="I508" s="66"/>
      <c r="J508" s="66"/>
      <c r="K508" s="66"/>
      <c r="L508" s="66"/>
      <c r="M508" s="66"/>
      <c r="N508" s="25" t="s">
        <v>1152</v>
      </c>
      <c r="O508" s="26">
        <f t="shared" si="630"/>
        <v>7500</v>
      </c>
      <c r="P508" s="27">
        <v>5800</v>
      </c>
      <c r="Q508" s="27">
        <f t="shared" si="646"/>
        <v>1700</v>
      </c>
      <c r="R508" s="27">
        <f t="shared" ref="R508" si="695">R507</f>
        <v>700</v>
      </c>
      <c r="S508" s="27">
        <f t="shared" ref="S508" si="696">S507</f>
        <v>1000</v>
      </c>
      <c r="T508" s="27">
        <f t="shared" ref="T508" si="697">T507</f>
        <v>0</v>
      </c>
      <c r="U508" s="27">
        <f t="shared" ref="U508" si="698">U507</f>
        <v>0</v>
      </c>
      <c r="V508" s="27">
        <f t="shared" ref="V508" si="699">V507</f>
        <v>0</v>
      </c>
      <c r="W508" s="28">
        <v>0</v>
      </c>
    </row>
    <row r="509" spans="1:23" s="1" customFormat="1" ht="15" customHeight="1" x14ac:dyDescent="0.15">
      <c r="A509" s="30"/>
      <c r="B509" s="11"/>
      <c r="C509" s="11"/>
      <c r="D509" s="11"/>
      <c r="E509" s="71"/>
      <c r="F509" s="71"/>
      <c r="G509" s="74"/>
      <c r="H509" s="66"/>
      <c r="I509" s="66"/>
      <c r="J509" s="66"/>
      <c r="K509" s="66"/>
      <c r="L509" s="66"/>
      <c r="M509" s="66"/>
      <c r="N509" s="25" t="s">
        <v>1153</v>
      </c>
      <c r="O509" s="26">
        <f t="shared" si="630"/>
        <v>2900</v>
      </c>
      <c r="P509" s="27">
        <v>2900</v>
      </c>
      <c r="Q509" s="27">
        <f t="shared" si="646"/>
        <v>0</v>
      </c>
      <c r="R509" s="27">
        <v>0</v>
      </c>
      <c r="S509" s="27">
        <v>0</v>
      </c>
      <c r="T509" s="27">
        <v>0</v>
      </c>
      <c r="U509" s="27">
        <v>0</v>
      </c>
      <c r="V509" s="27">
        <v>0</v>
      </c>
      <c r="W509" s="28">
        <v>0</v>
      </c>
    </row>
    <row r="510" spans="1:23" s="1" customFormat="1" ht="15" customHeight="1" x14ac:dyDescent="0.15">
      <c r="A510" s="30"/>
      <c r="B510" s="11"/>
      <c r="C510" s="11"/>
      <c r="D510" s="11"/>
      <c r="E510" s="71"/>
      <c r="F510" s="71"/>
      <c r="G510" s="74"/>
      <c r="H510" s="66"/>
      <c r="I510" s="66"/>
      <c r="J510" s="66"/>
      <c r="K510" s="66"/>
      <c r="L510" s="66"/>
      <c r="M510" s="66"/>
      <c r="N510" s="25" t="s">
        <v>1154</v>
      </c>
      <c r="O510" s="26">
        <f t="shared" si="630"/>
        <v>1160</v>
      </c>
      <c r="P510" s="27">
        <v>1160</v>
      </c>
      <c r="Q510" s="27">
        <f t="shared" si="646"/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8">
        <v>0</v>
      </c>
    </row>
    <row r="511" spans="1:23" s="1" customFormat="1" ht="15" customHeight="1" x14ac:dyDescent="0.15">
      <c r="A511" s="30"/>
      <c r="B511" s="11"/>
      <c r="C511" s="11"/>
      <c r="D511" s="11"/>
      <c r="E511" s="72"/>
      <c r="F511" s="72"/>
      <c r="G511" s="75"/>
      <c r="H511" s="67"/>
      <c r="I511" s="67"/>
      <c r="J511" s="67"/>
      <c r="K511" s="67"/>
      <c r="L511" s="67"/>
      <c r="M511" s="67"/>
      <c r="N511" s="25" t="s">
        <v>1155</v>
      </c>
      <c r="O511" s="26">
        <f t="shared" si="630"/>
        <v>3440</v>
      </c>
      <c r="P511" s="27">
        <v>1740</v>
      </c>
      <c r="Q511" s="27">
        <f t="shared" si="646"/>
        <v>1700</v>
      </c>
      <c r="R511" s="27">
        <v>700</v>
      </c>
      <c r="S511" s="27">
        <v>1000</v>
      </c>
      <c r="T511" s="27">
        <v>0</v>
      </c>
      <c r="U511" s="27">
        <v>0</v>
      </c>
      <c r="V511" s="27">
        <v>0</v>
      </c>
      <c r="W511" s="28">
        <v>0</v>
      </c>
    </row>
    <row r="512" spans="1:23" s="1" customFormat="1" ht="17.100000000000001" customHeight="1" x14ac:dyDescent="0.15">
      <c r="A512" s="30"/>
      <c r="B512" s="11"/>
      <c r="C512" s="11"/>
      <c r="D512" s="68" t="s">
        <v>1156</v>
      </c>
      <c r="E512" s="69"/>
      <c r="F512" s="13"/>
      <c r="G512" s="13"/>
      <c r="H512" s="13"/>
      <c r="I512" s="13"/>
      <c r="J512" s="13"/>
      <c r="K512" s="13"/>
      <c r="L512" s="13"/>
      <c r="M512" s="13"/>
      <c r="N512" s="13"/>
      <c r="O512" s="26">
        <f t="shared" si="630"/>
        <v>2480</v>
      </c>
      <c r="P512" s="27">
        <v>0</v>
      </c>
      <c r="Q512" s="27">
        <f t="shared" si="646"/>
        <v>2480</v>
      </c>
      <c r="R512" s="27">
        <f>R513</f>
        <v>486</v>
      </c>
      <c r="S512" s="27">
        <f t="shared" ref="S512:V512" si="700">S513</f>
        <v>491</v>
      </c>
      <c r="T512" s="27">
        <f t="shared" si="700"/>
        <v>496</v>
      </c>
      <c r="U512" s="27">
        <f t="shared" si="700"/>
        <v>501</v>
      </c>
      <c r="V512" s="27">
        <f t="shared" si="700"/>
        <v>506</v>
      </c>
      <c r="W512" s="28">
        <v>0</v>
      </c>
    </row>
    <row r="513" spans="1:23" s="1" customFormat="1" ht="17.100000000000001" customHeight="1" x14ac:dyDescent="0.15">
      <c r="A513" s="30"/>
      <c r="B513" s="11"/>
      <c r="C513" s="11"/>
      <c r="D513" s="11"/>
      <c r="E513" s="70" t="s">
        <v>1157</v>
      </c>
      <c r="F513" s="70" t="s">
        <v>1460</v>
      </c>
      <c r="G513" s="10"/>
      <c r="H513" s="65" t="s">
        <v>1158</v>
      </c>
      <c r="I513" s="65" t="s">
        <v>1159</v>
      </c>
      <c r="J513" s="65" t="s">
        <v>1160</v>
      </c>
      <c r="K513" s="65" t="s">
        <v>1161</v>
      </c>
      <c r="L513" s="65" t="s">
        <v>1162</v>
      </c>
      <c r="M513" s="65" t="s">
        <v>1163</v>
      </c>
      <c r="N513" s="25" t="s">
        <v>1164</v>
      </c>
      <c r="O513" s="26">
        <f t="shared" si="630"/>
        <v>2480</v>
      </c>
      <c r="P513" s="27">
        <v>0</v>
      </c>
      <c r="Q513" s="27">
        <f t="shared" si="646"/>
        <v>2480</v>
      </c>
      <c r="R513" s="27">
        <f>R515</f>
        <v>486</v>
      </c>
      <c r="S513" s="27">
        <f t="shared" ref="S513:V513" si="701">S515</f>
        <v>491</v>
      </c>
      <c r="T513" s="27">
        <f t="shared" si="701"/>
        <v>496</v>
      </c>
      <c r="U513" s="27">
        <f t="shared" si="701"/>
        <v>501</v>
      </c>
      <c r="V513" s="27">
        <f t="shared" si="701"/>
        <v>506</v>
      </c>
      <c r="W513" s="28">
        <v>0</v>
      </c>
    </row>
    <row r="514" spans="1:23" s="1" customFormat="1" ht="17.100000000000001" customHeight="1" x14ac:dyDescent="0.15">
      <c r="A514" s="30"/>
      <c r="B514" s="11"/>
      <c r="C514" s="11"/>
      <c r="D514" s="11"/>
      <c r="E514" s="71"/>
      <c r="F514" s="71"/>
      <c r="G514" s="11"/>
      <c r="H514" s="66"/>
      <c r="I514" s="66"/>
      <c r="J514" s="66"/>
      <c r="K514" s="66"/>
      <c r="L514" s="66"/>
      <c r="M514" s="66"/>
      <c r="N514" s="25" t="s">
        <v>1165</v>
      </c>
      <c r="O514" s="26">
        <f t="shared" si="630"/>
        <v>2480</v>
      </c>
      <c r="P514" s="27">
        <v>0</v>
      </c>
      <c r="Q514" s="27">
        <f t="shared" si="646"/>
        <v>2480</v>
      </c>
      <c r="R514" s="27">
        <f t="shared" ref="R514" si="702">R513</f>
        <v>486</v>
      </c>
      <c r="S514" s="27">
        <f t="shared" ref="S514" si="703">S513</f>
        <v>491</v>
      </c>
      <c r="T514" s="27">
        <f t="shared" ref="T514" si="704">T513</f>
        <v>496</v>
      </c>
      <c r="U514" s="27">
        <f t="shared" ref="U514" si="705">U513</f>
        <v>501</v>
      </c>
      <c r="V514" s="27">
        <f t="shared" ref="V514" si="706">V513</f>
        <v>506</v>
      </c>
      <c r="W514" s="28">
        <v>0</v>
      </c>
    </row>
    <row r="515" spans="1:23" s="1" customFormat="1" ht="17.100000000000001" customHeight="1" x14ac:dyDescent="0.15">
      <c r="A515" s="30"/>
      <c r="B515" s="11"/>
      <c r="C515" s="11"/>
      <c r="D515" s="11"/>
      <c r="E515" s="72"/>
      <c r="F515" s="72"/>
      <c r="G515" s="12"/>
      <c r="H515" s="67"/>
      <c r="I515" s="67"/>
      <c r="J515" s="67"/>
      <c r="K515" s="67"/>
      <c r="L515" s="67"/>
      <c r="M515" s="67"/>
      <c r="N515" s="25" t="s">
        <v>1166</v>
      </c>
      <c r="O515" s="26">
        <f t="shared" si="630"/>
        <v>2480</v>
      </c>
      <c r="P515" s="27">
        <v>0</v>
      </c>
      <c r="Q515" s="27">
        <f t="shared" si="646"/>
        <v>2480</v>
      </c>
      <c r="R515" s="27">
        <v>486</v>
      </c>
      <c r="S515" s="27">
        <v>491</v>
      </c>
      <c r="T515" s="27">
        <v>496</v>
      </c>
      <c r="U515" s="27">
        <v>501</v>
      </c>
      <c r="V515" s="27">
        <v>506</v>
      </c>
      <c r="W515" s="28">
        <v>0</v>
      </c>
    </row>
    <row r="516" spans="1:23" s="1" customFormat="1" ht="17.100000000000001" customHeight="1" x14ac:dyDescent="0.15">
      <c r="A516" s="30"/>
      <c r="B516" s="11"/>
      <c r="C516" s="11"/>
      <c r="D516" s="68" t="s">
        <v>1167</v>
      </c>
      <c r="E516" s="69"/>
      <c r="F516" s="13"/>
      <c r="G516" s="13"/>
      <c r="H516" s="13"/>
      <c r="I516" s="13"/>
      <c r="J516" s="13"/>
      <c r="K516" s="13"/>
      <c r="L516" s="13"/>
      <c r="M516" s="13"/>
      <c r="N516" s="13"/>
      <c r="O516" s="26">
        <f t="shared" si="630"/>
        <v>2500</v>
      </c>
      <c r="P516" s="27">
        <v>0</v>
      </c>
      <c r="Q516" s="27">
        <f t="shared" si="646"/>
        <v>2500</v>
      </c>
      <c r="R516" s="27">
        <f>R517</f>
        <v>480</v>
      </c>
      <c r="S516" s="27">
        <f t="shared" ref="S516" si="707">S517</f>
        <v>490</v>
      </c>
      <c r="T516" s="27">
        <f t="shared" ref="T516" si="708">T517</f>
        <v>500</v>
      </c>
      <c r="U516" s="27">
        <f t="shared" ref="U516" si="709">U517</f>
        <v>510</v>
      </c>
      <c r="V516" s="27">
        <f t="shared" ref="V516" si="710">V517</f>
        <v>520</v>
      </c>
      <c r="W516" s="28">
        <v>0</v>
      </c>
    </row>
    <row r="517" spans="1:23" s="1" customFormat="1" ht="17.100000000000001" customHeight="1" x14ac:dyDescent="0.15">
      <c r="A517" s="30"/>
      <c r="B517" s="11"/>
      <c r="C517" s="11"/>
      <c r="D517" s="11"/>
      <c r="E517" s="70" t="s">
        <v>1168</v>
      </c>
      <c r="F517" s="70" t="s">
        <v>1461</v>
      </c>
      <c r="G517" s="10"/>
      <c r="H517" s="65" t="s">
        <v>1169</v>
      </c>
      <c r="I517" s="65" t="s">
        <v>1170</v>
      </c>
      <c r="J517" s="65" t="s">
        <v>1171</v>
      </c>
      <c r="K517" s="65" t="s">
        <v>1172</v>
      </c>
      <c r="L517" s="65" t="s">
        <v>1173</v>
      </c>
      <c r="M517" s="65" t="s">
        <v>1174</v>
      </c>
      <c r="N517" s="25" t="s">
        <v>1175</v>
      </c>
      <c r="O517" s="26">
        <f t="shared" si="630"/>
        <v>2500</v>
      </c>
      <c r="P517" s="27">
        <v>0</v>
      </c>
      <c r="Q517" s="27">
        <f t="shared" si="646"/>
        <v>2500</v>
      </c>
      <c r="R517" s="27">
        <f>R519</f>
        <v>480</v>
      </c>
      <c r="S517" s="27">
        <f t="shared" ref="S517:V517" si="711">S519</f>
        <v>490</v>
      </c>
      <c r="T517" s="27">
        <f t="shared" si="711"/>
        <v>500</v>
      </c>
      <c r="U517" s="27">
        <f t="shared" si="711"/>
        <v>510</v>
      </c>
      <c r="V517" s="27">
        <f t="shared" si="711"/>
        <v>520</v>
      </c>
      <c r="W517" s="28">
        <v>0</v>
      </c>
    </row>
    <row r="518" spans="1:23" s="1" customFormat="1" ht="17.100000000000001" customHeight="1" x14ac:dyDescent="0.15">
      <c r="A518" s="30"/>
      <c r="B518" s="11"/>
      <c r="C518" s="11"/>
      <c r="D518" s="11"/>
      <c r="E518" s="71"/>
      <c r="F518" s="71"/>
      <c r="G518" s="11"/>
      <c r="H518" s="66"/>
      <c r="I518" s="66"/>
      <c r="J518" s="66"/>
      <c r="K518" s="66"/>
      <c r="L518" s="66"/>
      <c r="M518" s="66"/>
      <c r="N518" s="25" t="s">
        <v>1176</v>
      </c>
      <c r="O518" s="26">
        <f t="shared" si="630"/>
        <v>2500</v>
      </c>
      <c r="P518" s="27">
        <v>0</v>
      </c>
      <c r="Q518" s="27">
        <f t="shared" si="646"/>
        <v>2500</v>
      </c>
      <c r="R518" s="27">
        <f t="shared" ref="R518" si="712">R517</f>
        <v>480</v>
      </c>
      <c r="S518" s="27">
        <f t="shared" ref="S518" si="713">S517</f>
        <v>490</v>
      </c>
      <c r="T518" s="27">
        <f t="shared" ref="T518" si="714">T517</f>
        <v>500</v>
      </c>
      <c r="U518" s="27">
        <f t="shared" ref="U518" si="715">U517</f>
        <v>510</v>
      </c>
      <c r="V518" s="27">
        <f t="shared" ref="V518" si="716">V517</f>
        <v>520</v>
      </c>
      <c r="W518" s="28">
        <v>0</v>
      </c>
    </row>
    <row r="519" spans="1:23" s="1" customFormat="1" ht="17.100000000000001" customHeight="1" x14ac:dyDescent="0.15">
      <c r="A519" s="30"/>
      <c r="B519" s="11"/>
      <c r="C519" s="11"/>
      <c r="D519" s="11"/>
      <c r="E519" s="71"/>
      <c r="F519" s="71"/>
      <c r="G519" s="11"/>
      <c r="H519" s="66"/>
      <c r="I519" s="66"/>
      <c r="J519" s="66"/>
      <c r="K519" s="66"/>
      <c r="L519" s="66"/>
      <c r="M519" s="67"/>
      <c r="N519" s="25" t="s">
        <v>1177</v>
      </c>
      <c r="O519" s="26">
        <f t="shared" si="630"/>
        <v>2500</v>
      </c>
      <c r="P519" s="27">
        <v>0</v>
      </c>
      <c r="Q519" s="27">
        <f t="shared" si="646"/>
        <v>2500</v>
      </c>
      <c r="R519" s="27">
        <v>480</v>
      </c>
      <c r="S519" s="27">
        <v>490</v>
      </c>
      <c r="T519" s="27">
        <v>500</v>
      </c>
      <c r="U519" s="27">
        <v>510</v>
      </c>
      <c r="V519" s="27">
        <v>520</v>
      </c>
      <c r="W519" s="28">
        <v>0</v>
      </c>
    </row>
    <row r="520" spans="1:23" s="1" customFormat="1" ht="17.100000000000001" customHeight="1" x14ac:dyDescent="0.15">
      <c r="A520" s="136" t="s">
        <v>1178</v>
      </c>
      <c r="B520" s="136"/>
      <c r="C520" s="136"/>
      <c r="D520" s="136"/>
      <c r="E520" s="136"/>
      <c r="F520" s="3"/>
      <c r="G520" s="3"/>
      <c r="H520" s="3"/>
      <c r="I520" s="3"/>
      <c r="J520" s="3"/>
      <c r="K520" s="3"/>
      <c r="L520" s="3"/>
      <c r="M520" s="37"/>
      <c r="N520" s="13"/>
      <c r="O520" s="26">
        <f t="shared" si="630"/>
        <v>83066</v>
      </c>
      <c r="P520" s="27">
        <v>41750</v>
      </c>
      <c r="Q520" s="27">
        <f t="shared" si="646"/>
        <v>41316</v>
      </c>
      <c r="R520" s="27">
        <f>R521+R527</f>
        <v>18781</v>
      </c>
      <c r="S520" s="27">
        <f t="shared" ref="S520:V520" si="717">S521+S527</f>
        <v>12889</v>
      </c>
      <c r="T520" s="27">
        <f t="shared" si="717"/>
        <v>6339</v>
      </c>
      <c r="U520" s="27">
        <f t="shared" si="717"/>
        <v>1886</v>
      </c>
      <c r="V520" s="27">
        <f t="shared" si="717"/>
        <v>1421</v>
      </c>
      <c r="W520" s="28">
        <v>0</v>
      </c>
    </row>
    <row r="521" spans="1:23" s="1" customFormat="1" ht="17.100000000000001" customHeight="1" x14ac:dyDescent="0.15">
      <c r="A521" s="41"/>
      <c r="B521" s="78" t="s">
        <v>1179</v>
      </c>
      <c r="C521" s="78"/>
      <c r="D521" s="78"/>
      <c r="E521" s="78"/>
      <c r="F521" s="3"/>
      <c r="G521" s="3"/>
      <c r="H521" s="3"/>
      <c r="I521" s="3"/>
      <c r="J521" s="3"/>
      <c r="K521" s="3"/>
      <c r="L521" s="3"/>
      <c r="M521" s="45"/>
      <c r="N521" s="13"/>
      <c r="O521" s="26">
        <f t="shared" si="630"/>
        <v>4247</v>
      </c>
      <c r="P521" s="27">
        <v>0</v>
      </c>
      <c r="Q521" s="27">
        <f t="shared" si="646"/>
        <v>4247</v>
      </c>
      <c r="R521" s="27">
        <v>800</v>
      </c>
      <c r="S521" s="27">
        <v>824</v>
      </c>
      <c r="T521" s="27">
        <v>849</v>
      </c>
      <c r="U521" s="27">
        <v>874</v>
      </c>
      <c r="V521" s="27">
        <v>900</v>
      </c>
      <c r="W521" s="28">
        <v>0</v>
      </c>
    </row>
    <row r="522" spans="1:23" s="1" customFormat="1" ht="17.100000000000001" customHeight="1" x14ac:dyDescent="0.15">
      <c r="A522" s="41"/>
      <c r="B522" s="40"/>
      <c r="C522" s="137" t="s">
        <v>1180</v>
      </c>
      <c r="D522" s="78"/>
      <c r="E522" s="78"/>
      <c r="F522" s="3"/>
      <c r="G522" s="3"/>
      <c r="H522" s="3"/>
      <c r="I522" s="3"/>
      <c r="J522" s="3"/>
      <c r="K522" s="3"/>
      <c r="L522" s="3"/>
      <c r="M522" s="45"/>
      <c r="N522" s="13"/>
      <c r="O522" s="26">
        <f t="shared" si="630"/>
        <v>4247</v>
      </c>
      <c r="P522" s="27">
        <v>0</v>
      </c>
      <c r="Q522" s="27">
        <f t="shared" si="646"/>
        <v>4247</v>
      </c>
      <c r="R522" s="27">
        <v>800</v>
      </c>
      <c r="S522" s="27">
        <v>824</v>
      </c>
      <c r="T522" s="27">
        <v>849</v>
      </c>
      <c r="U522" s="27">
        <v>874</v>
      </c>
      <c r="V522" s="27">
        <v>900</v>
      </c>
      <c r="W522" s="28">
        <v>0</v>
      </c>
    </row>
    <row r="523" spans="1:23" s="1" customFormat="1" ht="17.100000000000001" customHeight="1" x14ac:dyDescent="0.15">
      <c r="A523" s="41"/>
      <c r="B523" s="40"/>
      <c r="C523" s="40"/>
      <c r="D523" s="76" t="s">
        <v>1181</v>
      </c>
      <c r="E523" s="76"/>
      <c r="F523" s="3"/>
      <c r="G523" s="3"/>
      <c r="H523" s="3"/>
      <c r="I523" s="3"/>
      <c r="J523" s="3"/>
      <c r="K523" s="3"/>
      <c r="L523" s="3"/>
      <c r="M523" s="38"/>
      <c r="N523" s="13"/>
      <c r="O523" s="26">
        <f t="shared" si="630"/>
        <v>4247</v>
      </c>
      <c r="P523" s="27">
        <v>0</v>
      </c>
      <c r="Q523" s="27">
        <f t="shared" si="646"/>
        <v>4247</v>
      </c>
      <c r="R523" s="27">
        <f>R524</f>
        <v>800</v>
      </c>
      <c r="S523" s="27">
        <f t="shared" ref="S523" si="718">S524</f>
        <v>824</v>
      </c>
      <c r="T523" s="27">
        <f t="shared" ref="T523" si="719">T524</f>
        <v>849</v>
      </c>
      <c r="U523" s="27">
        <f t="shared" ref="U523" si="720">U524</f>
        <v>874</v>
      </c>
      <c r="V523" s="27">
        <f t="shared" ref="V523" si="721">V524</f>
        <v>900</v>
      </c>
      <c r="W523" s="28">
        <v>0</v>
      </c>
    </row>
    <row r="524" spans="1:23" s="1" customFormat="1" ht="17.100000000000001" customHeight="1" x14ac:dyDescent="0.15">
      <c r="A524" s="46"/>
      <c r="B524" s="47"/>
      <c r="C524" s="43"/>
      <c r="D524" s="11"/>
      <c r="E524" s="71" t="s">
        <v>1182</v>
      </c>
      <c r="F524" s="71" t="s">
        <v>1350</v>
      </c>
      <c r="G524" s="11"/>
      <c r="H524" s="66" t="s">
        <v>1183</v>
      </c>
      <c r="I524" s="66" t="s">
        <v>1184</v>
      </c>
      <c r="J524" s="66" t="s">
        <v>1185</v>
      </c>
      <c r="K524" s="66" t="s">
        <v>1186</v>
      </c>
      <c r="L524" s="66" t="s">
        <v>1187</v>
      </c>
      <c r="M524" s="65" t="s">
        <v>1188</v>
      </c>
      <c r="N524" s="25" t="s">
        <v>1189</v>
      </c>
      <c r="O524" s="26">
        <f t="shared" si="630"/>
        <v>4247</v>
      </c>
      <c r="P524" s="27">
        <v>0</v>
      </c>
      <c r="Q524" s="27">
        <f t="shared" si="646"/>
        <v>4247</v>
      </c>
      <c r="R524" s="27">
        <f>R526</f>
        <v>800</v>
      </c>
      <c r="S524" s="27">
        <f t="shared" ref="S524:V524" si="722">S526</f>
        <v>824</v>
      </c>
      <c r="T524" s="27">
        <f t="shared" si="722"/>
        <v>849</v>
      </c>
      <c r="U524" s="27">
        <f t="shared" si="722"/>
        <v>874</v>
      </c>
      <c r="V524" s="27">
        <f t="shared" si="722"/>
        <v>900</v>
      </c>
      <c r="W524" s="28">
        <v>0</v>
      </c>
    </row>
    <row r="525" spans="1:23" s="1" customFormat="1" ht="17.100000000000001" customHeight="1" x14ac:dyDescent="0.15">
      <c r="A525" s="30"/>
      <c r="B525" s="11"/>
      <c r="C525" s="11"/>
      <c r="D525" s="11"/>
      <c r="E525" s="71"/>
      <c r="F525" s="71"/>
      <c r="G525" s="11"/>
      <c r="H525" s="66"/>
      <c r="I525" s="66"/>
      <c r="J525" s="66"/>
      <c r="K525" s="66"/>
      <c r="L525" s="66"/>
      <c r="M525" s="66"/>
      <c r="N525" s="25" t="s">
        <v>1190</v>
      </c>
      <c r="O525" s="26">
        <f t="shared" si="630"/>
        <v>4247</v>
      </c>
      <c r="P525" s="27">
        <v>0</v>
      </c>
      <c r="Q525" s="27">
        <f t="shared" si="646"/>
        <v>4247</v>
      </c>
      <c r="R525" s="27">
        <f t="shared" ref="R525" si="723">R524</f>
        <v>800</v>
      </c>
      <c r="S525" s="27">
        <f t="shared" ref="S525" si="724">S524</f>
        <v>824</v>
      </c>
      <c r="T525" s="27">
        <f t="shared" ref="T525" si="725">T524</f>
        <v>849</v>
      </c>
      <c r="U525" s="27">
        <f t="shared" ref="U525" si="726">U524</f>
        <v>874</v>
      </c>
      <c r="V525" s="27">
        <f t="shared" ref="V525" si="727">V524</f>
        <v>900</v>
      </c>
      <c r="W525" s="28">
        <v>0</v>
      </c>
    </row>
    <row r="526" spans="1:23" s="1" customFormat="1" ht="17.100000000000001" customHeight="1" x14ac:dyDescent="0.15">
      <c r="A526" s="30"/>
      <c r="B526" s="11"/>
      <c r="C526" s="11"/>
      <c r="D526" s="11"/>
      <c r="E526" s="72"/>
      <c r="F526" s="71"/>
      <c r="G526" s="11"/>
      <c r="H526" s="66"/>
      <c r="I526" s="66"/>
      <c r="J526" s="66"/>
      <c r="K526" s="66"/>
      <c r="L526" s="66"/>
      <c r="M526" s="66"/>
      <c r="N526" s="25" t="s">
        <v>1191</v>
      </c>
      <c r="O526" s="26">
        <f t="shared" si="630"/>
        <v>4247</v>
      </c>
      <c r="P526" s="27">
        <v>0</v>
      </c>
      <c r="Q526" s="27">
        <f t="shared" si="646"/>
        <v>4247</v>
      </c>
      <c r="R526" s="27">
        <v>800</v>
      </c>
      <c r="S526" s="27">
        <v>824</v>
      </c>
      <c r="T526" s="27">
        <v>849</v>
      </c>
      <c r="U526" s="27">
        <v>874</v>
      </c>
      <c r="V526" s="27">
        <v>900</v>
      </c>
      <c r="W526" s="28">
        <v>0</v>
      </c>
    </row>
    <row r="527" spans="1:23" s="1" customFormat="1" ht="17.100000000000001" customHeight="1" x14ac:dyDescent="0.15">
      <c r="A527" s="30"/>
      <c r="B527" s="68" t="s">
        <v>1192</v>
      </c>
      <c r="C527" s="79"/>
      <c r="D527" s="79"/>
      <c r="E527" s="79"/>
      <c r="F527" s="3"/>
      <c r="G527" s="3"/>
      <c r="H527" s="3"/>
      <c r="I527" s="3"/>
      <c r="J527" s="3"/>
      <c r="K527" s="3"/>
      <c r="L527" s="3"/>
      <c r="M527" s="3"/>
      <c r="N527" s="29"/>
      <c r="O527" s="26">
        <f t="shared" si="630"/>
        <v>78819</v>
      </c>
      <c r="P527" s="27">
        <v>41750</v>
      </c>
      <c r="Q527" s="27">
        <f t="shared" si="646"/>
        <v>37069</v>
      </c>
      <c r="R527" s="27">
        <f>R528+R558+R573+R578</f>
        <v>17981</v>
      </c>
      <c r="S527" s="27">
        <f t="shared" ref="S527:V527" si="728">S528+S558+S573+S578</f>
        <v>12065</v>
      </c>
      <c r="T527" s="27">
        <f t="shared" si="728"/>
        <v>5490</v>
      </c>
      <c r="U527" s="27">
        <f t="shared" si="728"/>
        <v>1012</v>
      </c>
      <c r="V527" s="27">
        <f t="shared" si="728"/>
        <v>521</v>
      </c>
      <c r="W527" s="28">
        <v>0</v>
      </c>
    </row>
    <row r="528" spans="1:23" s="1" customFormat="1" ht="17.100000000000001" customHeight="1" x14ac:dyDescent="0.15">
      <c r="A528" s="30"/>
      <c r="B528" s="11"/>
      <c r="C528" s="68" t="s">
        <v>1193</v>
      </c>
      <c r="D528" s="79"/>
      <c r="E528" s="79"/>
      <c r="F528" s="3"/>
      <c r="G528" s="3"/>
      <c r="H528" s="3"/>
      <c r="I528" s="3"/>
      <c r="J528" s="3"/>
      <c r="K528" s="3"/>
      <c r="L528" s="3"/>
      <c r="M528" s="3"/>
      <c r="N528" s="29"/>
      <c r="O528" s="26">
        <f t="shared" si="630"/>
        <v>36272</v>
      </c>
      <c r="P528" s="27">
        <v>18862</v>
      </c>
      <c r="Q528" s="27">
        <f t="shared" si="646"/>
        <v>17410</v>
      </c>
      <c r="R528" s="27">
        <f>R529+R554</f>
        <v>9346</v>
      </c>
      <c r="S528" s="27">
        <f t="shared" ref="S528:V528" si="729">S529+S554</f>
        <v>5574</v>
      </c>
      <c r="T528" s="27">
        <f t="shared" si="729"/>
        <v>1989</v>
      </c>
      <c r="U528" s="27">
        <f t="shared" si="729"/>
        <v>501</v>
      </c>
      <c r="V528" s="27">
        <f t="shared" si="729"/>
        <v>0</v>
      </c>
      <c r="W528" s="28">
        <v>0</v>
      </c>
    </row>
    <row r="529" spans="1:23" s="1" customFormat="1" ht="17.100000000000001" customHeight="1" x14ac:dyDescent="0.15">
      <c r="A529" s="30"/>
      <c r="B529" s="11"/>
      <c r="C529" s="11"/>
      <c r="D529" s="68" t="s">
        <v>1194</v>
      </c>
      <c r="E529" s="79"/>
      <c r="F529" s="3"/>
      <c r="G529" s="3"/>
      <c r="H529" s="3"/>
      <c r="I529" s="3"/>
      <c r="J529" s="3"/>
      <c r="K529" s="3"/>
      <c r="L529" s="3"/>
      <c r="M529" s="3"/>
      <c r="N529" s="29"/>
      <c r="O529" s="26">
        <f t="shared" si="630"/>
        <v>33213</v>
      </c>
      <c r="P529" s="27">
        <v>17608</v>
      </c>
      <c r="Q529" s="27">
        <f t="shared" si="646"/>
        <v>15605</v>
      </c>
      <c r="R529" s="27">
        <f>R530+R537+R542+R548</f>
        <v>8446</v>
      </c>
      <c r="S529" s="27">
        <f t="shared" ref="S529:V529" si="730">S530+S537+S542+S548</f>
        <v>4669</v>
      </c>
      <c r="T529" s="27">
        <f t="shared" si="730"/>
        <v>1989</v>
      </c>
      <c r="U529" s="27">
        <f t="shared" si="730"/>
        <v>501</v>
      </c>
      <c r="V529" s="27">
        <f t="shared" si="730"/>
        <v>0</v>
      </c>
      <c r="W529" s="28">
        <v>0</v>
      </c>
    </row>
    <row r="530" spans="1:23" s="1" customFormat="1" ht="14.1" customHeight="1" x14ac:dyDescent="0.15">
      <c r="A530" s="30"/>
      <c r="B530" s="11"/>
      <c r="C530" s="11"/>
      <c r="D530" s="11"/>
      <c r="E530" s="70" t="s">
        <v>1351</v>
      </c>
      <c r="F530" s="71" t="s">
        <v>1462</v>
      </c>
      <c r="G530" s="66" t="s">
        <v>1369</v>
      </c>
      <c r="H530" s="66" t="s">
        <v>1195</v>
      </c>
      <c r="I530" s="66" t="s">
        <v>1196</v>
      </c>
      <c r="J530" s="66" t="s">
        <v>1197</v>
      </c>
      <c r="K530" s="66" t="s">
        <v>1198</v>
      </c>
      <c r="L530" s="66" t="s">
        <v>1199</v>
      </c>
      <c r="M530" s="66" t="s">
        <v>1200</v>
      </c>
      <c r="N530" s="25" t="s">
        <v>1201</v>
      </c>
      <c r="O530" s="26">
        <f t="shared" si="630"/>
        <v>21000</v>
      </c>
      <c r="P530" s="27">
        <v>13928</v>
      </c>
      <c r="Q530" s="27">
        <f t="shared" si="646"/>
        <v>7072</v>
      </c>
      <c r="R530" s="27">
        <f>R532+R533+R534+R535</f>
        <v>5306</v>
      </c>
      <c r="S530" s="27">
        <f t="shared" ref="S530:V530" si="731">S532+S533+S534+S535</f>
        <v>1766</v>
      </c>
      <c r="T530" s="27">
        <f t="shared" si="731"/>
        <v>0</v>
      </c>
      <c r="U530" s="27">
        <f t="shared" si="731"/>
        <v>0</v>
      </c>
      <c r="V530" s="27">
        <f t="shared" si="731"/>
        <v>0</v>
      </c>
      <c r="W530" s="28">
        <v>0</v>
      </c>
    </row>
    <row r="531" spans="1:23" s="1" customFormat="1" ht="14.1" customHeight="1" x14ac:dyDescent="0.15">
      <c r="A531" s="30"/>
      <c r="B531" s="11"/>
      <c r="C531" s="11"/>
      <c r="D531" s="11"/>
      <c r="E531" s="71"/>
      <c r="F531" s="71"/>
      <c r="G531" s="66"/>
      <c r="H531" s="66"/>
      <c r="I531" s="66"/>
      <c r="J531" s="66"/>
      <c r="K531" s="66"/>
      <c r="L531" s="66"/>
      <c r="M531" s="66"/>
      <c r="N531" s="25" t="s">
        <v>1202</v>
      </c>
      <c r="O531" s="26">
        <f t="shared" ref="O531:O582" si="732">P531+Q531</f>
        <v>21000</v>
      </c>
      <c r="P531" s="27">
        <v>13928</v>
      </c>
      <c r="Q531" s="27">
        <f t="shared" si="646"/>
        <v>7072</v>
      </c>
      <c r="R531" s="27">
        <f t="shared" ref="R531" si="733">R530</f>
        <v>5306</v>
      </c>
      <c r="S531" s="27">
        <f t="shared" ref="S531" si="734">S530</f>
        <v>1766</v>
      </c>
      <c r="T531" s="27">
        <f t="shared" ref="T531" si="735">T530</f>
        <v>0</v>
      </c>
      <c r="U531" s="27">
        <f t="shared" ref="U531" si="736">U530</f>
        <v>0</v>
      </c>
      <c r="V531" s="27">
        <f t="shared" ref="V531" si="737">V530</f>
        <v>0</v>
      </c>
      <c r="W531" s="28">
        <v>0</v>
      </c>
    </row>
    <row r="532" spans="1:23" s="1" customFormat="1" ht="14.1" customHeight="1" x14ac:dyDescent="0.15">
      <c r="A532" s="30"/>
      <c r="B532" s="11"/>
      <c r="C532" s="11"/>
      <c r="D532" s="11"/>
      <c r="E532" s="71"/>
      <c r="F532" s="71"/>
      <c r="G532" s="66"/>
      <c r="H532" s="66"/>
      <c r="I532" s="66"/>
      <c r="J532" s="66"/>
      <c r="K532" s="66"/>
      <c r="L532" s="66"/>
      <c r="M532" s="66"/>
      <c r="N532" s="25" t="s">
        <v>1203</v>
      </c>
      <c r="O532" s="26">
        <f t="shared" si="732"/>
        <v>10000</v>
      </c>
      <c r="P532" s="27">
        <v>10000</v>
      </c>
      <c r="Q532" s="27">
        <f t="shared" si="646"/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8">
        <v>0</v>
      </c>
    </row>
    <row r="533" spans="1:23" s="1" customFormat="1" ht="14.1" customHeight="1" x14ac:dyDescent="0.15">
      <c r="A533" s="30"/>
      <c r="B533" s="11"/>
      <c r="C533" s="11"/>
      <c r="D533" s="11"/>
      <c r="E533" s="71"/>
      <c r="F533" s="71"/>
      <c r="G533" s="66"/>
      <c r="H533" s="66"/>
      <c r="I533" s="66"/>
      <c r="J533" s="66"/>
      <c r="K533" s="66"/>
      <c r="L533" s="66"/>
      <c r="M533" s="66"/>
      <c r="N533" s="25" t="s">
        <v>1204</v>
      </c>
      <c r="O533" s="26">
        <f t="shared" si="732"/>
        <v>5000</v>
      </c>
      <c r="P533" s="27">
        <v>1000</v>
      </c>
      <c r="Q533" s="27">
        <f t="shared" si="646"/>
        <v>4000</v>
      </c>
      <c r="R533" s="27">
        <v>3000</v>
      </c>
      <c r="S533" s="27">
        <v>1000</v>
      </c>
      <c r="T533" s="27">
        <v>0</v>
      </c>
      <c r="U533" s="27">
        <v>0</v>
      </c>
      <c r="V533" s="27">
        <v>0</v>
      </c>
      <c r="W533" s="28">
        <v>0</v>
      </c>
    </row>
    <row r="534" spans="1:23" s="1" customFormat="1" ht="14.1" customHeight="1" x14ac:dyDescent="0.15">
      <c r="A534" s="30"/>
      <c r="B534" s="11"/>
      <c r="C534" s="11"/>
      <c r="D534" s="11"/>
      <c r="E534" s="71"/>
      <c r="F534" s="71"/>
      <c r="G534" s="66"/>
      <c r="H534" s="66"/>
      <c r="I534" s="66"/>
      <c r="J534" s="66"/>
      <c r="K534" s="66"/>
      <c r="L534" s="66"/>
      <c r="M534" s="66"/>
      <c r="N534" s="25" t="s">
        <v>1205</v>
      </c>
      <c r="O534" s="26">
        <f t="shared" si="732"/>
        <v>5000</v>
      </c>
      <c r="P534" s="27">
        <v>1928</v>
      </c>
      <c r="Q534" s="27">
        <f t="shared" si="646"/>
        <v>3072</v>
      </c>
      <c r="R534" s="27">
        <v>2306</v>
      </c>
      <c r="S534" s="27">
        <v>766</v>
      </c>
      <c r="T534" s="27">
        <v>0</v>
      </c>
      <c r="U534" s="27">
        <v>0</v>
      </c>
      <c r="V534" s="27">
        <v>0</v>
      </c>
      <c r="W534" s="28">
        <v>0</v>
      </c>
    </row>
    <row r="535" spans="1:23" s="1" customFormat="1" ht="14.1" customHeight="1" x14ac:dyDescent="0.15">
      <c r="A535" s="30"/>
      <c r="B535" s="11"/>
      <c r="C535" s="11"/>
      <c r="D535" s="11"/>
      <c r="E535" s="71"/>
      <c r="F535" s="71"/>
      <c r="G535" s="66"/>
      <c r="H535" s="66"/>
      <c r="I535" s="66"/>
      <c r="J535" s="66"/>
      <c r="K535" s="66"/>
      <c r="L535" s="66"/>
      <c r="M535" s="66"/>
      <c r="N535" s="25" t="s">
        <v>1206</v>
      </c>
      <c r="O535" s="26">
        <f t="shared" si="732"/>
        <v>1000</v>
      </c>
      <c r="P535" s="27">
        <v>1000</v>
      </c>
      <c r="Q535" s="27">
        <f t="shared" si="646"/>
        <v>0</v>
      </c>
      <c r="R535" s="27">
        <v>0</v>
      </c>
      <c r="S535" s="27">
        <v>0</v>
      </c>
      <c r="T535" s="27">
        <v>0</v>
      </c>
      <c r="U535" s="27">
        <v>0</v>
      </c>
      <c r="V535" s="27">
        <v>0</v>
      </c>
      <c r="W535" s="28">
        <v>0</v>
      </c>
    </row>
    <row r="536" spans="1:23" s="1" customFormat="1" ht="14.1" customHeight="1" x14ac:dyDescent="0.15">
      <c r="A536" s="30"/>
      <c r="B536" s="11"/>
      <c r="C536" s="11"/>
      <c r="D536" s="11"/>
      <c r="E536" s="72"/>
      <c r="F536" s="72"/>
      <c r="G536" s="67"/>
      <c r="H536" s="67"/>
      <c r="I536" s="67"/>
      <c r="J536" s="67"/>
      <c r="K536" s="67"/>
      <c r="L536" s="67"/>
      <c r="M536" s="67"/>
      <c r="N536" s="25" t="s">
        <v>1207</v>
      </c>
      <c r="O536" s="26">
        <f t="shared" si="732"/>
        <v>4308</v>
      </c>
      <c r="P536" s="27">
        <v>751</v>
      </c>
      <c r="Q536" s="27">
        <f t="shared" si="646"/>
        <v>3557</v>
      </c>
      <c r="R536" s="27">
        <v>2000</v>
      </c>
      <c r="S536" s="27">
        <v>1557</v>
      </c>
      <c r="T536" s="27">
        <v>0</v>
      </c>
      <c r="U536" s="27">
        <v>0</v>
      </c>
      <c r="V536" s="27">
        <v>0</v>
      </c>
      <c r="W536" s="28">
        <v>0</v>
      </c>
    </row>
    <row r="537" spans="1:23" s="1" customFormat="1" ht="14.1" customHeight="1" x14ac:dyDescent="0.15">
      <c r="A537" s="30"/>
      <c r="B537" s="11"/>
      <c r="C537" s="11"/>
      <c r="D537" s="11"/>
      <c r="E537" s="70" t="s">
        <v>1353</v>
      </c>
      <c r="F537" s="70" t="s">
        <v>1463</v>
      </c>
      <c r="G537" s="65" t="s">
        <v>1369</v>
      </c>
      <c r="H537" s="65" t="s">
        <v>1208</v>
      </c>
      <c r="I537" s="65" t="s">
        <v>1209</v>
      </c>
      <c r="J537" s="65" t="s">
        <v>1210</v>
      </c>
      <c r="K537" s="65" t="s">
        <v>1211</v>
      </c>
      <c r="L537" s="65" t="s">
        <v>1212</v>
      </c>
      <c r="M537" s="65" t="s">
        <v>1213</v>
      </c>
      <c r="N537" s="25" t="s">
        <v>1214</v>
      </c>
      <c r="O537" s="26">
        <f t="shared" si="732"/>
        <v>4204</v>
      </c>
      <c r="P537" s="27">
        <v>2538</v>
      </c>
      <c r="Q537" s="27">
        <f t="shared" si="646"/>
        <v>1666</v>
      </c>
      <c r="R537" s="27">
        <f>R539+R541+R540</f>
        <v>1166</v>
      </c>
      <c r="S537" s="27">
        <f t="shared" ref="S537:V537" si="738">S539+S541+S540</f>
        <v>500</v>
      </c>
      <c r="T537" s="27">
        <f t="shared" si="738"/>
        <v>0</v>
      </c>
      <c r="U537" s="27">
        <f t="shared" si="738"/>
        <v>0</v>
      </c>
      <c r="V537" s="27">
        <f t="shared" si="738"/>
        <v>0</v>
      </c>
      <c r="W537" s="28">
        <v>0</v>
      </c>
    </row>
    <row r="538" spans="1:23" s="1" customFormat="1" ht="14.1" customHeight="1" x14ac:dyDescent="0.15">
      <c r="A538" s="30"/>
      <c r="B538" s="11"/>
      <c r="C538" s="11"/>
      <c r="D538" s="11"/>
      <c r="E538" s="71"/>
      <c r="F538" s="71"/>
      <c r="G538" s="66"/>
      <c r="H538" s="66"/>
      <c r="I538" s="66"/>
      <c r="J538" s="66"/>
      <c r="K538" s="66"/>
      <c r="L538" s="66"/>
      <c r="M538" s="66"/>
      <c r="N538" s="25" t="s">
        <v>1215</v>
      </c>
      <c r="O538" s="26">
        <f t="shared" si="732"/>
        <v>4204</v>
      </c>
      <c r="P538" s="27">
        <v>2538</v>
      </c>
      <c r="Q538" s="27">
        <f t="shared" si="646"/>
        <v>1666</v>
      </c>
      <c r="R538" s="27">
        <f t="shared" ref="R538" si="739">R537</f>
        <v>1166</v>
      </c>
      <c r="S538" s="27">
        <f t="shared" ref="S538" si="740">S537</f>
        <v>500</v>
      </c>
      <c r="T538" s="27">
        <f t="shared" ref="T538" si="741">T537</f>
        <v>0</v>
      </c>
      <c r="U538" s="27">
        <f t="shared" ref="U538" si="742">U537</f>
        <v>0</v>
      </c>
      <c r="V538" s="27">
        <f t="shared" ref="V538" si="743">V537</f>
        <v>0</v>
      </c>
      <c r="W538" s="28">
        <v>0</v>
      </c>
    </row>
    <row r="539" spans="1:23" s="1" customFormat="1" ht="14.1" customHeight="1" x14ac:dyDescent="0.15">
      <c r="A539" s="30"/>
      <c r="B539" s="11"/>
      <c r="C539" s="11"/>
      <c r="D539" s="11"/>
      <c r="E539" s="71"/>
      <c r="F539" s="71"/>
      <c r="G539" s="66"/>
      <c r="H539" s="67"/>
      <c r="I539" s="67"/>
      <c r="J539" s="67"/>
      <c r="K539" s="67"/>
      <c r="L539" s="67"/>
      <c r="M539" s="67"/>
      <c r="N539" s="25" t="s">
        <v>1216</v>
      </c>
      <c r="O539" s="26">
        <f t="shared" si="732"/>
        <v>2943</v>
      </c>
      <c r="P539" s="27">
        <v>1777</v>
      </c>
      <c r="Q539" s="27">
        <f t="shared" ref="Q539:Q582" si="744">SUM(R539:V539)</f>
        <v>1166</v>
      </c>
      <c r="R539" s="27">
        <v>816</v>
      </c>
      <c r="S539" s="27">
        <v>350</v>
      </c>
      <c r="T539" s="27">
        <v>0</v>
      </c>
      <c r="U539" s="27">
        <v>0</v>
      </c>
      <c r="V539" s="27">
        <v>0</v>
      </c>
      <c r="W539" s="28">
        <v>0</v>
      </c>
    </row>
    <row r="540" spans="1:23" s="1" customFormat="1" ht="14.1" customHeight="1" x14ac:dyDescent="0.15">
      <c r="A540" s="30"/>
      <c r="B540" s="11"/>
      <c r="C540" s="11"/>
      <c r="D540" s="11"/>
      <c r="E540" s="71"/>
      <c r="F540" s="71"/>
      <c r="G540" s="66"/>
      <c r="H540" s="65" t="s">
        <v>1217</v>
      </c>
      <c r="I540" s="65" t="s">
        <v>1218</v>
      </c>
      <c r="J540" s="65" t="s">
        <v>1219</v>
      </c>
      <c r="K540" s="65" t="s">
        <v>1220</v>
      </c>
      <c r="L540" s="65" t="s">
        <v>1221</v>
      </c>
      <c r="M540" s="65" t="s">
        <v>1222</v>
      </c>
      <c r="N540" s="25" t="s">
        <v>1223</v>
      </c>
      <c r="O540" s="26">
        <f t="shared" si="732"/>
        <v>378</v>
      </c>
      <c r="P540" s="27">
        <v>228</v>
      </c>
      <c r="Q540" s="27">
        <f t="shared" si="744"/>
        <v>150</v>
      </c>
      <c r="R540" s="27">
        <v>105</v>
      </c>
      <c r="S540" s="27">
        <v>45</v>
      </c>
      <c r="T540" s="27">
        <v>0</v>
      </c>
      <c r="U540" s="27">
        <v>0</v>
      </c>
      <c r="V540" s="27">
        <v>0</v>
      </c>
      <c r="W540" s="28">
        <v>0</v>
      </c>
    </row>
    <row r="541" spans="1:23" s="1" customFormat="1" ht="14.1" customHeight="1" x14ac:dyDescent="0.15">
      <c r="A541" s="30"/>
      <c r="B541" s="11"/>
      <c r="C541" s="11"/>
      <c r="D541" s="11"/>
      <c r="E541" s="72"/>
      <c r="F541" s="72"/>
      <c r="G541" s="67"/>
      <c r="H541" s="67"/>
      <c r="I541" s="67"/>
      <c r="J541" s="67"/>
      <c r="K541" s="67"/>
      <c r="L541" s="67"/>
      <c r="M541" s="67"/>
      <c r="N541" s="25" t="s">
        <v>1224</v>
      </c>
      <c r="O541" s="26">
        <f t="shared" si="732"/>
        <v>883</v>
      </c>
      <c r="P541" s="27">
        <v>533</v>
      </c>
      <c r="Q541" s="27">
        <f t="shared" si="744"/>
        <v>350</v>
      </c>
      <c r="R541" s="27">
        <v>245</v>
      </c>
      <c r="S541" s="27">
        <v>105</v>
      </c>
      <c r="T541" s="27">
        <v>0</v>
      </c>
      <c r="U541" s="27">
        <v>0</v>
      </c>
      <c r="V541" s="27">
        <v>0</v>
      </c>
      <c r="W541" s="28">
        <v>0</v>
      </c>
    </row>
    <row r="542" spans="1:23" s="1" customFormat="1" ht="14.1" customHeight="1" x14ac:dyDescent="0.15">
      <c r="A542" s="30"/>
      <c r="B542" s="11"/>
      <c r="C542" s="11"/>
      <c r="D542" s="11"/>
      <c r="E542" s="70" t="s">
        <v>1352</v>
      </c>
      <c r="F542" s="70" t="s">
        <v>1464</v>
      </c>
      <c r="G542" s="65" t="s">
        <v>1369</v>
      </c>
      <c r="H542" s="65" t="s">
        <v>39</v>
      </c>
      <c r="I542" s="65" t="s">
        <v>36</v>
      </c>
      <c r="J542" s="65" t="s">
        <v>36</v>
      </c>
      <c r="K542" s="65" t="s">
        <v>36</v>
      </c>
      <c r="L542" s="65" t="s">
        <v>39</v>
      </c>
      <c r="M542" s="65" t="s">
        <v>36</v>
      </c>
      <c r="N542" s="25" t="s">
        <v>1225</v>
      </c>
      <c r="O542" s="26">
        <f t="shared" si="732"/>
        <v>3723</v>
      </c>
      <c r="P542" s="27">
        <v>857</v>
      </c>
      <c r="Q542" s="27">
        <f t="shared" si="744"/>
        <v>2866</v>
      </c>
      <c r="R542" s="27">
        <f>R544+R546+R545</f>
        <v>1117</v>
      </c>
      <c r="S542" s="27">
        <f t="shared" ref="S542:V542" si="745">S544+S546+S545</f>
        <v>1117</v>
      </c>
      <c r="T542" s="27">
        <f t="shared" si="745"/>
        <v>632</v>
      </c>
      <c r="U542" s="27">
        <f t="shared" si="745"/>
        <v>0</v>
      </c>
      <c r="V542" s="27">
        <f t="shared" si="745"/>
        <v>0</v>
      </c>
      <c r="W542" s="28">
        <v>0</v>
      </c>
    </row>
    <row r="543" spans="1:23" s="1" customFormat="1" ht="14.1" customHeight="1" x14ac:dyDescent="0.15">
      <c r="A543" s="30"/>
      <c r="B543" s="11"/>
      <c r="C543" s="11"/>
      <c r="D543" s="11"/>
      <c r="E543" s="71"/>
      <c r="F543" s="71"/>
      <c r="G543" s="66"/>
      <c r="H543" s="66"/>
      <c r="I543" s="66"/>
      <c r="J543" s="66"/>
      <c r="K543" s="66"/>
      <c r="L543" s="66"/>
      <c r="M543" s="66"/>
      <c r="N543" s="25" t="s">
        <v>1226</v>
      </c>
      <c r="O543" s="26">
        <f t="shared" si="732"/>
        <v>3723</v>
      </c>
      <c r="P543" s="27">
        <v>857</v>
      </c>
      <c r="Q543" s="27">
        <f t="shared" si="744"/>
        <v>2866</v>
      </c>
      <c r="R543" s="27">
        <f t="shared" ref="R543" si="746">R542</f>
        <v>1117</v>
      </c>
      <c r="S543" s="27">
        <f t="shared" ref="S543" si="747">S542</f>
        <v>1117</v>
      </c>
      <c r="T543" s="27">
        <f t="shared" ref="T543" si="748">T542</f>
        <v>632</v>
      </c>
      <c r="U543" s="27">
        <f t="shared" ref="U543" si="749">U542</f>
        <v>0</v>
      </c>
      <c r="V543" s="27">
        <f t="shared" ref="V543" si="750">V542</f>
        <v>0</v>
      </c>
      <c r="W543" s="28">
        <v>0</v>
      </c>
    </row>
    <row r="544" spans="1:23" s="1" customFormat="1" ht="14.1" customHeight="1" x14ac:dyDescent="0.15">
      <c r="A544" s="30"/>
      <c r="B544" s="11"/>
      <c r="C544" s="11"/>
      <c r="D544" s="11"/>
      <c r="E544" s="71"/>
      <c r="F544" s="71"/>
      <c r="G544" s="66"/>
      <c r="H544" s="66"/>
      <c r="I544" s="66"/>
      <c r="J544" s="66"/>
      <c r="K544" s="66"/>
      <c r="L544" s="66"/>
      <c r="M544" s="66"/>
      <c r="N544" s="25" t="s">
        <v>1227</v>
      </c>
      <c r="O544" s="26">
        <f t="shared" si="732"/>
        <v>2606</v>
      </c>
      <c r="P544" s="27">
        <v>600</v>
      </c>
      <c r="Q544" s="27">
        <f t="shared" si="744"/>
        <v>2006</v>
      </c>
      <c r="R544" s="27">
        <v>782</v>
      </c>
      <c r="S544" s="27">
        <v>782</v>
      </c>
      <c r="T544" s="27">
        <v>442</v>
      </c>
      <c r="U544" s="27">
        <v>0</v>
      </c>
      <c r="V544" s="27">
        <v>0</v>
      </c>
      <c r="W544" s="28">
        <v>0</v>
      </c>
    </row>
    <row r="545" spans="1:23" s="1" customFormat="1" ht="14.1" customHeight="1" x14ac:dyDescent="0.15">
      <c r="A545" s="30"/>
      <c r="B545" s="11"/>
      <c r="C545" s="11"/>
      <c r="D545" s="11"/>
      <c r="E545" s="71"/>
      <c r="F545" s="71"/>
      <c r="G545" s="66"/>
      <c r="H545" s="66"/>
      <c r="I545" s="66"/>
      <c r="J545" s="66"/>
      <c r="K545" s="66"/>
      <c r="L545" s="66"/>
      <c r="M545" s="66"/>
      <c r="N545" s="25" t="s">
        <v>1228</v>
      </c>
      <c r="O545" s="26">
        <f t="shared" si="732"/>
        <v>335</v>
      </c>
      <c r="P545" s="27">
        <v>82</v>
      </c>
      <c r="Q545" s="27">
        <f t="shared" si="744"/>
        <v>253</v>
      </c>
      <c r="R545" s="27">
        <v>100</v>
      </c>
      <c r="S545" s="27">
        <v>100</v>
      </c>
      <c r="T545" s="27">
        <v>53</v>
      </c>
      <c r="U545" s="27">
        <v>0</v>
      </c>
      <c r="V545" s="27">
        <v>0</v>
      </c>
      <c r="W545" s="28">
        <v>0</v>
      </c>
    </row>
    <row r="546" spans="1:23" s="1" customFormat="1" ht="14.1" customHeight="1" x14ac:dyDescent="0.15">
      <c r="A546" s="30"/>
      <c r="B546" s="11"/>
      <c r="C546" s="11"/>
      <c r="D546" s="11"/>
      <c r="E546" s="71"/>
      <c r="F546" s="71"/>
      <c r="G546" s="66"/>
      <c r="H546" s="66"/>
      <c r="I546" s="66"/>
      <c r="J546" s="66"/>
      <c r="K546" s="66"/>
      <c r="L546" s="66"/>
      <c r="M546" s="66"/>
      <c r="N546" s="25" t="s">
        <v>1229</v>
      </c>
      <c r="O546" s="26">
        <f t="shared" si="732"/>
        <v>782</v>
      </c>
      <c r="P546" s="27">
        <v>175</v>
      </c>
      <c r="Q546" s="27">
        <f t="shared" si="744"/>
        <v>607</v>
      </c>
      <c r="R546" s="27">
        <v>235</v>
      </c>
      <c r="S546" s="27">
        <v>235</v>
      </c>
      <c r="T546" s="27">
        <v>137</v>
      </c>
      <c r="U546" s="27">
        <v>0</v>
      </c>
      <c r="V546" s="27">
        <v>0</v>
      </c>
      <c r="W546" s="28">
        <v>0</v>
      </c>
    </row>
    <row r="547" spans="1:23" s="1" customFormat="1" ht="14.1" customHeight="1" x14ac:dyDescent="0.15">
      <c r="A547" s="30"/>
      <c r="B547" s="11"/>
      <c r="C547" s="11"/>
      <c r="D547" s="11"/>
      <c r="E547" s="71"/>
      <c r="F547" s="71"/>
      <c r="G547" s="66"/>
      <c r="H547" s="66"/>
      <c r="I547" s="66"/>
      <c r="J547" s="66"/>
      <c r="K547" s="66"/>
      <c r="L547" s="66"/>
      <c r="M547" s="66"/>
      <c r="N547" s="31" t="s">
        <v>30</v>
      </c>
      <c r="O547" s="57">
        <f t="shared" ref="O547" si="751">P547+Q547</f>
        <v>136</v>
      </c>
      <c r="P547" s="58">
        <v>100</v>
      </c>
      <c r="Q547" s="58">
        <f t="shared" ref="Q547" si="752">SUM(R547:V547)</f>
        <v>36</v>
      </c>
      <c r="R547" s="58">
        <v>20</v>
      </c>
      <c r="S547" s="58">
        <v>16</v>
      </c>
      <c r="T547" s="58">
        <v>0</v>
      </c>
      <c r="U547" s="58">
        <v>0</v>
      </c>
      <c r="V547" s="27">
        <v>0</v>
      </c>
      <c r="W547" s="28">
        <v>0</v>
      </c>
    </row>
    <row r="548" spans="1:23" s="1" customFormat="1" ht="14.1" customHeight="1" x14ac:dyDescent="0.15">
      <c r="A548" s="30"/>
      <c r="B548" s="11"/>
      <c r="C548" s="11"/>
      <c r="D548" s="15"/>
      <c r="E548" s="76" t="s">
        <v>1354</v>
      </c>
      <c r="F548" s="76" t="s">
        <v>1465</v>
      </c>
      <c r="G548" s="110" t="s">
        <v>1368</v>
      </c>
      <c r="H548" s="110" t="s">
        <v>1230</v>
      </c>
      <c r="I548" s="110" t="s">
        <v>1231</v>
      </c>
      <c r="J548" s="110" t="s">
        <v>1232</v>
      </c>
      <c r="K548" s="110" t="s">
        <v>1233</v>
      </c>
      <c r="L548" s="110" t="s">
        <v>1234</v>
      </c>
      <c r="M548" s="110" t="s">
        <v>1235</v>
      </c>
      <c r="N548" s="61" t="s">
        <v>1236</v>
      </c>
      <c r="O548" s="62">
        <f t="shared" si="732"/>
        <v>4286</v>
      </c>
      <c r="P548" s="62">
        <v>285</v>
      </c>
      <c r="Q548" s="62">
        <f t="shared" si="744"/>
        <v>4001</v>
      </c>
      <c r="R548" s="62">
        <f>R550+R551+R552</f>
        <v>857</v>
      </c>
      <c r="S548" s="62">
        <f t="shared" ref="S548:V548" si="753">S550+S551+S552</f>
        <v>1286</v>
      </c>
      <c r="T548" s="62">
        <f t="shared" si="753"/>
        <v>1357</v>
      </c>
      <c r="U548" s="62">
        <f t="shared" si="753"/>
        <v>501</v>
      </c>
      <c r="V548" s="56">
        <f t="shared" si="753"/>
        <v>0</v>
      </c>
      <c r="W548" s="28">
        <v>0</v>
      </c>
    </row>
    <row r="549" spans="1:23" s="1" customFormat="1" ht="14.1" customHeight="1" x14ac:dyDescent="0.15">
      <c r="A549" s="30"/>
      <c r="B549" s="11"/>
      <c r="C549" s="11"/>
      <c r="D549" s="15"/>
      <c r="E549" s="76"/>
      <c r="F549" s="76"/>
      <c r="G549" s="110"/>
      <c r="H549" s="110"/>
      <c r="I549" s="110"/>
      <c r="J549" s="110"/>
      <c r="K549" s="110"/>
      <c r="L549" s="110"/>
      <c r="M549" s="110"/>
      <c r="N549" s="61" t="s">
        <v>1237</v>
      </c>
      <c r="O549" s="62">
        <f t="shared" si="732"/>
        <v>4286</v>
      </c>
      <c r="P549" s="62">
        <v>285</v>
      </c>
      <c r="Q549" s="62">
        <f t="shared" si="744"/>
        <v>4001</v>
      </c>
      <c r="R549" s="62">
        <f t="shared" ref="R549" si="754">R548</f>
        <v>857</v>
      </c>
      <c r="S549" s="62">
        <f t="shared" ref="S549" si="755">S548</f>
        <v>1286</v>
      </c>
      <c r="T549" s="62">
        <f t="shared" ref="T549" si="756">T548</f>
        <v>1357</v>
      </c>
      <c r="U549" s="62">
        <f t="shared" ref="U549" si="757">U548</f>
        <v>501</v>
      </c>
      <c r="V549" s="56">
        <f t="shared" ref="V549" si="758">V548</f>
        <v>0</v>
      </c>
      <c r="W549" s="28">
        <v>0</v>
      </c>
    </row>
    <row r="550" spans="1:23" s="1" customFormat="1" ht="14.1" customHeight="1" x14ac:dyDescent="0.15">
      <c r="A550" s="30"/>
      <c r="B550" s="11"/>
      <c r="C550" s="11"/>
      <c r="D550" s="15"/>
      <c r="E550" s="76"/>
      <c r="F550" s="76"/>
      <c r="G550" s="110"/>
      <c r="H550" s="110"/>
      <c r="I550" s="110"/>
      <c r="J550" s="110"/>
      <c r="K550" s="110"/>
      <c r="L550" s="110"/>
      <c r="M550" s="110"/>
      <c r="N550" s="61" t="s">
        <v>1238</v>
      </c>
      <c r="O550" s="62">
        <f t="shared" si="732"/>
        <v>3000</v>
      </c>
      <c r="P550" s="62">
        <v>200</v>
      </c>
      <c r="Q550" s="62">
        <f t="shared" si="744"/>
        <v>2800</v>
      </c>
      <c r="R550" s="62">
        <v>600</v>
      </c>
      <c r="S550" s="62">
        <v>900</v>
      </c>
      <c r="T550" s="62">
        <v>950</v>
      </c>
      <c r="U550" s="62">
        <v>350</v>
      </c>
      <c r="V550" s="56">
        <v>0</v>
      </c>
      <c r="W550" s="28">
        <v>0</v>
      </c>
    </row>
    <row r="551" spans="1:23" s="1" customFormat="1" ht="14.1" customHeight="1" x14ac:dyDescent="0.15">
      <c r="A551" s="30"/>
      <c r="B551" s="11"/>
      <c r="C551" s="11"/>
      <c r="D551" s="15"/>
      <c r="E551" s="76"/>
      <c r="F551" s="76"/>
      <c r="G551" s="110"/>
      <c r="H551" s="110"/>
      <c r="I551" s="110"/>
      <c r="J551" s="110"/>
      <c r="K551" s="110"/>
      <c r="L551" s="110"/>
      <c r="M551" s="110"/>
      <c r="N551" s="61" t="s">
        <v>1239</v>
      </c>
      <c r="O551" s="62">
        <f t="shared" si="732"/>
        <v>385</v>
      </c>
      <c r="P551" s="62">
        <v>25</v>
      </c>
      <c r="Q551" s="62">
        <f t="shared" si="744"/>
        <v>360</v>
      </c>
      <c r="R551" s="62">
        <v>77</v>
      </c>
      <c r="S551" s="62">
        <v>116</v>
      </c>
      <c r="T551" s="62">
        <v>122</v>
      </c>
      <c r="U551" s="62">
        <v>45</v>
      </c>
      <c r="V551" s="56">
        <v>0</v>
      </c>
      <c r="W551" s="28">
        <v>0</v>
      </c>
    </row>
    <row r="552" spans="1:23" s="1" customFormat="1" ht="14.1" customHeight="1" x14ac:dyDescent="0.15">
      <c r="A552" s="30"/>
      <c r="B552" s="11"/>
      <c r="C552" s="11"/>
      <c r="D552" s="15"/>
      <c r="E552" s="76"/>
      <c r="F552" s="76"/>
      <c r="G552" s="110"/>
      <c r="H552" s="110"/>
      <c r="I552" s="110"/>
      <c r="J552" s="110"/>
      <c r="K552" s="110"/>
      <c r="L552" s="110"/>
      <c r="M552" s="110"/>
      <c r="N552" s="61" t="s">
        <v>1240</v>
      </c>
      <c r="O552" s="62">
        <f t="shared" si="732"/>
        <v>901</v>
      </c>
      <c r="P552" s="62">
        <v>60</v>
      </c>
      <c r="Q552" s="62">
        <f t="shared" si="744"/>
        <v>841</v>
      </c>
      <c r="R552" s="62">
        <v>180</v>
      </c>
      <c r="S552" s="62">
        <v>270</v>
      </c>
      <c r="T552" s="62">
        <v>285</v>
      </c>
      <c r="U552" s="62">
        <v>106</v>
      </c>
      <c r="V552" s="56">
        <v>0</v>
      </c>
      <c r="W552" s="28">
        <v>0</v>
      </c>
    </row>
    <row r="553" spans="1:23" s="1" customFormat="1" ht="14.1" customHeight="1" x14ac:dyDescent="0.15">
      <c r="A553" s="30"/>
      <c r="B553" s="11"/>
      <c r="C553" s="11"/>
      <c r="D553" s="15"/>
      <c r="E553" s="76"/>
      <c r="F553" s="76"/>
      <c r="G553" s="110"/>
      <c r="H553" s="110"/>
      <c r="I553" s="110"/>
      <c r="J553" s="110"/>
      <c r="K553" s="110"/>
      <c r="L553" s="110"/>
      <c r="M553" s="110"/>
      <c r="N553" s="61" t="s">
        <v>1241</v>
      </c>
      <c r="O553" s="62">
        <f t="shared" si="732"/>
        <v>248</v>
      </c>
      <c r="P553" s="62">
        <v>0</v>
      </c>
      <c r="Q553" s="62">
        <f t="shared" si="744"/>
        <v>248</v>
      </c>
      <c r="R553" s="62">
        <v>62</v>
      </c>
      <c r="S553" s="62">
        <v>62</v>
      </c>
      <c r="T553" s="62">
        <v>62</v>
      </c>
      <c r="U553" s="62">
        <v>62</v>
      </c>
      <c r="V553" s="56">
        <v>0</v>
      </c>
      <c r="W553" s="28">
        <v>0</v>
      </c>
    </row>
    <row r="554" spans="1:23" s="1" customFormat="1" ht="17.100000000000001" customHeight="1" x14ac:dyDescent="0.15">
      <c r="A554" s="30"/>
      <c r="B554" s="11"/>
      <c r="C554" s="15"/>
      <c r="D554" s="138" t="s">
        <v>1242</v>
      </c>
      <c r="E554" s="77"/>
      <c r="F554" s="38"/>
      <c r="G554" s="12"/>
      <c r="H554" s="12"/>
      <c r="I554" s="12"/>
      <c r="J554" s="12"/>
      <c r="K554" s="12"/>
      <c r="L554" s="12"/>
      <c r="M554" s="12"/>
      <c r="N554" s="12"/>
      <c r="O554" s="59">
        <f t="shared" si="732"/>
        <v>3059</v>
      </c>
      <c r="P554" s="60">
        <v>1254</v>
      </c>
      <c r="Q554" s="60">
        <f t="shared" si="744"/>
        <v>1805</v>
      </c>
      <c r="R554" s="60">
        <f>R555</f>
        <v>900</v>
      </c>
      <c r="S554" s="60">
        <f t="shared" ref="S554:V554" si="759">S555</f>
        <v>905</v>
      </c>
      <c r="T554" s="60">
        <f t="shared" si="759"/>
        <v>0</v>
      </c>
      <c r="U554" s="60">
        <f t="shared" si="759"/>
        <v>0</v>
      </c>
      <c r="V554" s="27">
        <f t="shared" si="759"/>
        <v>0</v>
      </c>
      <c r="W554" s="28">
        <v>0</v>
      </c>
    </row>
    <row r="555" spans="1:23" s="1" customFormat="1" ht="17.100000000000001" customHeight="1" x14ac:dyDescent="0.15">
      <c r="A555" s="30"/>
      <c r="B555" s="11"/>
      <c r="C555" s="11"/>
      <c r="D555" s="11"/>
      <c r="E555" s="71" t="s">
        <v>1355</v>
      </c>
      <c r="F555" s="70" t="s">
        <v>1466</v>
      </c>
      <c r="G555" s="10"/>
      <c r="H555" s="65" t="s">
        <v>1243</v>
      </c>
      <c r="I555" s="65" t="s">
        <v>1244</v>
      </c>
      <c r="J555" s="65" t="s">
        <v>1245</v>
      </c>
      <c r="K555" s="65" t="s">
        <v>1246</v>
      </c>
      <c r="L555" s="65" t="s">
        <v>1247</v>
      </c>
      <c r="M555" s="65" t="s">
        <v>1248</v>
      </c>
      <c r="N555" s="25" t="s">
        <v>1249</v>
      </c>
      <c r="O555" s="26">
        <f t="shared" si="732"/>
        <v>3059</v>
      </c>
      <c r="P555" s="27">
        <v>1254</v>
      </c>
      <c r="Q555" s="27">
        <f t="shared" si="744"/>
        <v>1805</v>
      </c>
      <c r="R555" s="27">
        <f>R557</f>
        <v>900</v>
      </c>
      <c r="S555" s="27">
        <f t="shared" ref="S555:V555" si="760">S557</f>
        <v>905</v>
      </c>
      <c r="T555" s="27">
        <f t="shared" si="760"/>
        <v>0</v>
      </c>
      <c r="U555" s="27">
        <f t="shared" si="760"/>
        <v>0</v>
      </c>
      <c r="V555" s="27">
        <f t="shared" si="760"/>
        <v>0</v>
      </c>
      <c r="W555" s="28">
        <v>0</v>
      </c>
    </row>
    <row r="556" spans="1:23" s="1" customFormat="1" ht="17.100000000000001" customHeight="1" x14ac:dyDescent="0.15">
      <c r="A556" s="30"/>
      <c r="B556" s="11"/>
      <c r="C556" s="11"/>
      <c r="D556" s="11"/>
      <c r="E556" s="71"/>
      <c r="F556" s="71"/>
      <c r="G556" s="11"/>
      <c r="H556" s="66"/>
      <c r="I556" s="66"/>
      <c r="J556" s="66"/>
      <c r="K556" s="66"/>
      <c r="L556" s="66"/>
      <c r="M556" s="66"/>
      <c r="N556" s="25" t="s">
        <v>1250</v>
      </c>
      <c r="O556" s="26">
        <f t="shared" si="732"/>
        <v>3059</v>
      </c>
      <c r="P556" s="27">
        <v>1254</v>
      </c>
      <c r="Q556" s="27">
        <f t="shared" si="744"/>
        <v>1805</v>
      </c>
      <c r="R556" s="27">
        <f t="shared" ref="R556" si="761">R555</f>
        <v>900</v>
      </c>
      <c r="S556" s="27">
        <f t="shared" ref="S556" si="762">S555</f>
        <v>905</v>
      </c>
      <c r="T556" s="27">
        <f t="shared" ref="T556" si="763">T555</f>
        <v>0</v>
      </c>
      <c r="U556" s="27">
        <f t="shared" ref="U556" si="764">U555</f>
        <v>0</v>
      </c>
      <c r="V556" s="27">
        <f t="shared" ref="V556" si="765">V555</f>
        <v>0</v>
      </c>
      <c r="W556" s="28">
        <v>0</v>
      </c>
    </row>
    <row r="557" spans="1:23" s="1" customFormat="1" ht="17.100000000000001" customHeight="1" x14ac:dyDescent="0.15">
      <c r="A557" s="30"/>
      <c r="B557" s="11"/>
      <c r="C557" s="11"/>
      <c r="D557" s="11"/>
      <c r="E557" s="71"/>
      <c r="F557" s="71"/>
      <c r="G557" s="11"/>
      <c r="H557" s="66"/>
      <c r="I557" s="66"/>
      <c r="J557" s="66"/>
      <c r="K557" s="66"/>
      <c r="L557" s="66"/>
      <c r="M557" s="66"/>
      <c r="N557" s="31" t="s">
        <v>1251</v>
      </c>
      <c r="O557" s="26">
        <f t="shared" si="732"/>
        <v>3059</v>
      </c>
      <c r="P557" s="27">
        <v>1254</v>
      </c>
      <c r="Q557" s="27">
        <f t="shared" si="744"/>
        <v>1805</v>
      </c>
      <c r="R557" s="27">
        <v>900</v>
      </c>
      <c r="S557" s="27">
        <v>905</v>
      </c>
      <c r="T557" s="27">
        <v>0</v>
      </c>
      <c r="U557" s="27">
        <v>0</v>
      </c>
      <c r="V557" s="27">
        <v>0</v>
      </c>
      <c r="W557" s="28">
        <v>0</v>
      </c>
    </row>
    <row r="558" spans="1:23" s="1" customFormat="1" ht="17.100000000000001" customHeight="1" x14ac:dyDescent="0.15">
      <c r="A558" s="30"/>
      <c r="B558" s="15"/>
      <c r="C558" s="76" t="s">
        <v>1252</v>
      </c>
      <c r="D558" s="76"/>
      <c r="E558" s="76"/>
      <c r="F558" s="3"/>
      <c r="G558" s="3"/>
      <c r="H558" s="3"/>
      <c r="I558" s="3"/>
      <c r="J558" s="3"/>
      <c r="K558" s="3"/>
      <c r="L558" s="3"/>
      <c r="M558" s="3"/>
      <c r="N558" s="3"/>
      <c r="O558" s="32">
        <f t="shared" si="732"/>
        <v>30041</v>
      </c>
      <c r="P558" s="27">
        <v>21188</v>
      </c>
      <c r="Q558" s="27">
        <f t="shared" si="744"/>
        <v>8853</v>
      </c>
      <c r="R558" s="27">
        <f>R559+R567</f>
        <v>5853</v>
      </c>
      <c r="S558" s="27">
        <f t="shared" ref="S558:V558" si="766">S559+S567</f>
        <v>3000</v>
      </c>
      <c r="T558" s="27">
        <f t="shared" si="766"/>
        <v>0</v>
      </c>
      <c r="U558" s="27">
        <f t="shared" si="766"/>
        <v>0</v>
      </c>
      <c r="V558" s="27">
        <f t="shared" si="766"/>
        <v>0</v>
      </c>
      <c r="W558" s="28">
        <v>0</v>
      </c>
    </row>
    <row r="559" spans="1:23" s="1" customFormat="1" ht="17.100000000000001" customHeight="1" x14ac:dyDescent="0.15">
      <c r="A559" s="30"/>
      <c r="B559" s="15"/>
      <c r="C559" s="40"/>
      <c r="D559" s="78" t="s">
        <v>1253</v>
      </c>
      <c r="E559" s="78"/>
      <c r="F559" s="3"/>
      <c r="G559" s="3"/>
      <c r="H559" s="3"/>
      <c r="I559" s="3"/>
      <c r="J559" s="3"/>
      <c r="K559" s="3"/>
      <c r="L559" s="3"/>
      <c r="M559" s="3"/>
      <c r="N559" s="3"/>
      <c r="O559" s="32">
        <f t="shared" si="732"/>
        <v>25021</v>
      </c>
      <c r="P559" s="27">
        <v>20968</v>
      </c>
      <c r="Q559" s="27">
        <f t="shared" si="744"/>
        <v>4053</v>
      </c>
      <c r="R559" s="27">
        <f>R560+R564</f>
        <v>4053</v>
      </c>
      <c r="S559" s="27">
        <f t="shared" ref="S559:V559" si="767">S560+S564</f>
        <v>0</v>
      </c>
      <c r="T559" s="27">
        <f t="shared" si="767"/>
        <v>0</v>
      </c>
      <c r="U559" s="27">
        <f t="shared" si="767"/>
        <v>0</v>
      </c>
      <c r="V559" s="27">
        <f t="shared" si="767"/>
        <v>0</v>
      </c>
      <c r="W559" s="28">
        <v>0</v>
      </c>
    </row>
    <row r="560" spans="1:23" s="1" customFormat="1" ht="17.100000000000001" customHeight="1" x14ac:dyDescent="0.15">
      <c r="A560" s="30"/>
      <c r="B560" s="11"/>
      <c r="C560" s="15"/>
      <c r="D560" s="48"/>
      <c r="E560" s="71" t="s">
        <v>1356</v>
      </c>
      <c r="F560" s="71" t="s">
        <v>1467</v>
      </c>
      <c r="G560" s="11"/>
      <c r="H560" s="66" t="s">
        <v>1254</v>
      </c>
      <c r="I560" s="66" t="s">
        <v>1255</v>
      </c>
      <c r="J560" s="66" t="s">
        <v>1256</v>
      </c>
      <c r="K560" s="66" t="s">
        <v>1257</v>
      </c>
      <c r="L560" s="66" t="s">
        <v>1258</v>
      </c>
      <c r="M560" s="66" t="s">
        <v>1259</v>
      </c>
      <c r="N560" s="33" t="s">
        <v>1260</v>
      </c>
      <c r="O560" s="26">
        <f t="shared" si="732"/>
        <v>19000</v>
      </c>
      <c r="P560" s="27">
        <v>16960</v>
      </c>
      <c r="Q560" s="27">
        <f t="shared" si="744"/>
        <v>2040</v>
      </c>
      <c r="R560" s="27">
        <f>R562+R563</f>
        <v>2040</v>
      </c>
      <c r="S560" s="27">
        <f t="shared" ref="S560:V560" si="768">S562+S563</f>
        <v>0</v>
      </c>
      <c r="T560" s="27">
        <f t="shared" si="768"/>
        <v>0</v>
      </c>
      <c r="U560" s="27">
        <f t="shared" si="768"/>
        <v>0</v>
      </c>
      <c r="V560" s="27">
        <f t="shared" si="768"/>
        <v>0</v>
      </c>
      <c r="W560" s="28">
        <v>0</v>
      </c>
    </row>
    <row r="561" spans="1:23" s="1" customFormat="1" ht="17.100000000000001" customHeight="1" x14ac:dyDescent="0.15">
      <c r="A561" s="30"/>
      <c r="B561" s="11"/>
      <c r="C561" s="11"/>
      <c r="D561" s="11"/>
      <c r="E561" s="71"/>
      <c r="F561" s="71"/>
      <c r="G561" s="11"/>
      <c r="H561" s="66"/>
      <c r="I561" s="66"/>
      <c r="J561" s="66"/>
      <c r="K561" s="66"/>
      <c r="L561" s="66"/>
      <c r="M561" s="66"/>
      <c r="N561" s="25" t="s">
        <v>1261</v>
      </c>
      <c r="O561" s="26">
        <f t="shared" si="732"/>
        <v>19000</v>
      </c>
      <c r="P561" s="27">
        <v>16960</v>
      </c>
      <c r="Q561" s="27">
        <f t="shared" si="744"/>
        <v>2040</v>
      </c>
      <c r="R561" s="27">
        <f t="shared" ref="R561" si="769">R560</f>
        <v>2040</v>
      </c>
      <c r="S561" s="27">
        <f t="shared" ref="S561" si="770">S560</f>
        <v>0</v>
      </c>
      <c r="T561" s="27">
        <f t="shared" ref="T561" si="771">T560</f>
        <v>0</v>
      </c>
      <c r="U561" s="27">
        <f t="shared" ref="U561" si="772">U560</f>
        <v>0</v>
      </c>
      <c r="V561" s="27">
        <f t="shared" ref="V561" si="773">V560</f>
        <v>0</v>
      </c>
      <c r="W561" s="28">
        <v>0</v>
      </c>
    </row>
    <row r="562" spans="1:23" s="1" customFormat="1" ht="17.100000000000001" customHeight="1" x14ac:dyDescent="0.15">
      <c r="A562" s="30"/>
      <c r="B562" s="11"/>
      <c r="C562" s="11"/>
      <c r="D562" s="11"/>
      <c r="E562" s="71"/>
      <c r="F562" s="71"/>
      <c r="G562" s="11"/>
      <c r="H562" s="66"/>
      <c r="I562" s="66"/>
      <c r="J562" s="66"/>
      <c r="K562" s="66"/>
      <c r="L562" s="66"/>
      <c r="M562" s="66"/>
      <c r="N562" s="25" t="s">
        <v>1262</v>
      </c>
      <c r="O562" s="26">
        <f t="shared" si="732"/>
        <v>5700</v>
      </c>
      <c r="P562" s="27">
        <v>3700</v>
      </c>
      <c r="Q562" s="27">
        <f t="shared" si="744"/>
        <v>2000</v>
      </c>
      <c r="R562" s="27">
        <v>2000</v>
      </c>
      <c r="S562" s="27">
        <v>0</v>
      </c>
      <c r="T562" s="27">
        <v>0</v>
      </c>
      <c r="U562" s="27">
        <v>0</v>
      </c>
      <c r="V562" s="27">
        <v>0</v>
      </c>
      <c r="W562" s="28">
        <v>0</v>
      </c>
    </row>
    <row r="563" spans="1:23" s="1" customFormat="1" ht="17.100000000000001" customHeight="1" x14ac:dyDescent="0.15">
      <c r="A563" s="30"/>
      <c r="B563" s="11"/>
      <c r="C563" s="11"/>
      <c r="D563" s="11"/>
      <c r="E563" s="72"/>
      <c r="F563" s="72"/>
      <c r="G563" s="12"/>
      <c r="H563" s="67"/>
      <c r="I563" s="67"/>
      <c r="J563" s="67"/>
      <c r="K563" s="67"/>
      <c r="L563" s="67"/>
      <c r="M563" s="67"/>
      <c r="N563" s="25" t="s">
        <v>1263</v>
      </c>
      <c r="O563" s="26">
        <f t="shared" si="732"/>
        <v>13300</v>
      </c>
      <c r="P563" s="27">
        <v>13260</v>
      </c>
      <c r="Q563" s="27">
        <f t="shared" si="744"/>
        <v>40</v>
      </c>
      <c r="R563" s="27">
        <v>40</v>
      </c>
      <c r="S563" s="27">
        <v>0</v>
      </c>
      <c r="T563" s="27">
        <v>0</v>
      </c>
      <c r="U563" s="27">
        <v>0</v>
      </c>
      <c r="V563" s="27">
        <v>0</v>
      </c>
      <c r="W563" s="28">
        <v>0</v>
      </c>
    </row>
    <row r="564" spans="1:23" s="1" customFormat="1" ht="17.100000000000001" customHeight="1" x14ac:dyDescent="0.15">
      <c r="A564" s="30"/>
      <c r="B564" s="11"/>
      <c r="C564" s="11"/>
      <c r="D564" s="11"/>
      <c r="E564" s="70" t="s">
        <v>1475</v>
      </c>
      <c r="F564" s="70" t="s">
        <v>1390</v>
      </c>
      <c r="G564" s="10"/>
      <c r="H564" s="65" t="s">
        <v>1264</v>
      </c>
      <c r="I564" s="65" t="s">
        <v>1265</v>
      </c>
      <c r="J564" s="65" t="s">
        <v>1266</v>
      </c>
      <c r="K564" s="65" t="s">
        <v>1267</v>
      </c>
      <c r="L564" s="65" t="s">
        <v>1268</v>
      </c>
      <c r="M564" s="65" t="s">
        <v>1269</v>
      </c>
      <c r="N564" s="25" t="s">
        <v>1270</v>
      </c>
      <c r="O564" s="26">
        <f t="shared" si="732"/>
        <v>6021</v>
      </c>
      <c r="P564" s="27">
        <v>4008</v>
      </c>
      <c r="Q564" s="27">
        <f t="shared" si="744"/>
        <v>2013</v>
      </c>
      <c r="R564" s="27">
        <f>R566</f>
        <v>2013</v>
      </c>
      <c r="S564" s="27">
        <f t="shared" ref="S564:V564" si="774">S566</f>
        <v>0</v>
      </c>
      <c r="T564" s="27">
        <f t="shared" si="774"/>
        <v>0</v>
      </c>
      <c r="U564" s="27">
        <f t="shared" si="774"/>
        <v>0</v>
      </c>
      <c r="V564" s="27">
        <f t="shared" si="774"/>
        <v>0</v>
      </c>
      <c r="W564" s="28">
        <v>0</v>
      </c>
    </row>
    <row r="565" spans="1:23" s="1" customFormat="1" ht="17.100000000000001" customHeight="1" x14ac:dyDescent="0.15">
      <c r="A565" s="30"/>
      <c r="B565" s="11"/>
      <c r="C565" s="11"/>
      <c r="D565" s="11"/>
      <c r="E565" s="71"/>
      <c r="F565" s="71"/>
      <c r="G565" s="11"/>
      <c r="H565" s="66"/>
      <c r="I565" s="66"/>
      <c r="J565" s="66"/>
      <c r="K565" s="66"/>
      <c r="L565" s="66"/>
      <c r="M565" s="66"/>
      <c r="N565" s="25" t="s">
        <v>1271</v>
      </c>
      <c r="O565" s="26">
        <f t="shared" si="732"/>
        <v>6021</v>
      </c>
      <c r="P565" s="27">
        <v>4008</v>
      </c>
      <c r="Q565" s="27">
        <f t="shared" si="744"/>
        <v>2013</v>
      </c>
      <c r="R565" s="27">
        <f t="shared" ref="R565" si="775">R564</f>
        <v>2013</v>
      </c>
      <c r="S565" s="27">
        <f t="shared" ref="S565" si="776">S564</f>
        <v>0</v>
      </c>
      <c r="T565" s="27">
        <f t="shared" ref="T565" si="777">T564</f>
        <v>0</v>
      </c>
      <c r="U565" s="27">
        <f t="shared" ref="U565" si="778">U564</f>
        <v>0</v>
      </c>
      <c r="V565" s="27">
        <f t="shared" ref="V565" si="779">V564</f>
        <v>0</v>
      </c>
      <c r="W565" s="28">
        <v>0</v>
      </c>
    </row>
    <row r="566" spans="1:23" s="1" customFormat="1" ht="17.100000000000001" customHeight="1" x14ac:dyDescent="0.15">
      <c r="A566" s="30"/>
      <c r="B566" s="11"/>
      <c r="C566" s="11"/>
      <c r="D566" s="11"/>
      <c r="E566" s="72"/>
      <c r="F566" s="72"/>
      <c r="G566" s="12"/>
      <c r="H566" s="67"/>
      <c r="I566" s="67"/>
      <c r="J566" s="67"/>
      <c r="K566" s="67"/>
      <c r="L566" s="67"/>
      <c r="M566" s="67"/>
      <c r="N566" s="25" t="s">
        <v>1272</v>
      </c>
      <c r="O566" s="26">
        <f t="shared" si="732"/>
        <v>6021</v>
      </c>
      <c r="P566" s="27">
        <v>4008</v>
      </c>
      <c r="Q566" s="27">
        <f t="shared" si="744"/>
        <v>2013</v>
      </c>
      <c r="R566" s="27">
        <v>2013</v>
      </c>
      <c r="S566" s="27">
        <v>0</v>
      </c>
      <c r="T566" s="27">
        <v>0</v>
      </c>
      <c r="U566" s="27">
        <v>0</v>
      </c>
      <c r="V566" s="27">
        <v>0</v>
      </c>
      <c r="W566" s="28">
        <v>0</v>
      </c>
    </row>
    <row r="567" spans="1:23" s="1" customFormat="1" ht="17.100000000000001" customHeight="1" x14ac:dyDescent="0.15">
      <c r="A567" s="30"/>
      <c r="B567" s="11"/>
      <c r="C567" s="11"/>
      <c r="D567" s="68" t="s">
        <v>1273</v>
      </c>
      <c r="E567" s="69"/>
      <c r="F567" s="13"/>
      <c r="G567" s="13"/>
      <c r="H567" s="13"/>
      <c r="I567" s="13"/>
      <c r="J567" s="13"/>
      <c r="K567" s="13"/>
      <c r="L567" s="13"/>
      <c r="M567" s="13"/>
      <c r="N567" s="13"/>
      <c r="O567" s="26">
        <f t="shared" si="732"/>
        <v>5020</v>
      </c>
      <c r="P567" s="27">
        <v>220</v>
      </c>
      <c r="Q567" s="27">
        <f t="shared" si="744"/>
        <v>4800</v>
      </c>
      <c r="R567" s="27">
        <f>R568</f>
        <v>1800</v>
      </c>
      <c r="S567" s="27">
        <f t="shared" ref="S567:V567" si="780">S568</f>
        <v>3000</v>
      </c>
      <c r="T567" s="27">
        <f t="shared" si="780"/>
        <v>0</v>
      </c>
      <c r="U567" s="27">
        <f t="shared" si="780"/>
        <v>0</v>
      </c>
      <c r="V567" s="27">
        <f t="shared" si="780"/>
        <v>0</v>
      </c>
      <c r="W567" s="28">
        <v>0</v>
      </c>
    </row>
    <row r="568" spans="1:23" s="1" customFormat="1" ht="17.100000000000001" customHeight="1" x14ac:dyDescent="0.15">
      <c r="A568" s="30"/>
      <c r="B568" s="11"/>
      <c r="C568" s="11"/>
      <c r="D568" s="11"/>
      <c r="E568" s="70" t="s">
        <v>1399</v>
      </c>
      <c r="F568" s="70" t="s">
        <v>1468</v>
      </c>
      <c r="G568" s="10"/>
      <c r="H568" s="65" t="s">
        <v>1274</v>
      </c>
      <c r="I568" s="65" t="s">
        <v>1275</v>
      </c>
      <c r="J568" s="65" t="s">
        <v>1276</v>
      </c>
      <c r="K568" s="65" t="s">
        <v>1277</v>
      </c>
      <c r="L568" s="65" t="s">
        <v>1278</v>
      </c>
      <c r="M568" s="65" t="s">
        <v>1279</v>
      </c>
      <c r="N568" s="25" t="s">
        <v>1280</v>
      </c>
      <c r="O568" s="26">
        <f t="shared" si="732"/>
        <v>5020</v>
      </c>
      <c r="P568" s="27">
        <v>220</v>
      </c>
      <c r="Q568" s="27">
        <f t="shared" si="744"/>
        <v>4800</v>
      </c>
      <c r="R568" s="27">
        <f>R570+R571+R572</f>
        <v>1800</v>
      </c>
      <c r="S568" s="27">
        <f t="shared" ref="S568:V568" si="781">S570+S571+S572</f>
        <v>3000</v>
      </c>
      <c r="T568" s="27">
        <f t="shared" si="781"/>
        <v>0</v>
      </c>
      <c r="U568" s="27">
        <f t="shared" si="781"/>
        <v>0</v>
      </c>
      <c r="V568" s="27">
        <f t="shared" si="781"/>
        <v>0</v>
      </c>
      <c r="W568" s="28">
        <v>0</v>
      </c>
    </row>
    <row r="569" spans="1:23" s="1" customFormat="1" ht="17.100000000000001" customHeight="1" x14ac:dyDescent="0.15">
      <c r="A569" s="30"/>
      <c r="B569" s="11"/>
      <c r="C569" s="11"/>
      <c r="D569" s="11"/>
      <c r="E569" s="71"/>
      <c r="F569" s="71"/>
      <c r="G569" s="11"/>
      <c r="H569" s="66"/>
      <c r="I569" s="66"/>
      <c r="J569" s="66"/>
      <c r="K569" s="66"/>
      <c r="L569" s="66"/>
      <c r="M569" s="66"/>
      <c r="N569" s="25" t="s">
        <v>1281</v>
      </c>
      <c r="O569" s="26">
        <f t="shared" si="732"/>
        <v>5020</v>
      </c>
      <c r="P569" s="27">
        <v>220</v>
      </c>
      <c r="Q569" s="27">
        <f t="shared" si="744"/>
        <v>4800</v>
      </c>
      <c r="R569" s="27">
        <f t="shared" ref="R569" si="782">R568</f>
        <v>1800</v>
      </c>
      <c r="S569" s="27">
        <f t="shared" ref="S569" si="783">S568</f>
        <v>3000</v>
      </c>
      <c r="T569" s="27">
        <f t="shared" ref="T569" si="784">T568</f>
        <v>0</v>
      </c>
      <c r="U569" s="27">
        <f t="shared" ref="U569" si="785">U568</f>
        <v>0</v>
      </c>
      <c r="V569" s="27">
        <f t="shared" ref="V569" si="786">V568</f>
        <v>0</v>
      </c>
      <c r="W569" s="28">
        <v>0</v>
      </c>
    </row>
    <row r="570" spans="1:23" s="1" customFormat="1" ht="20.25" customHeight="1" x14ac:dyDescent="0.15">
      <c r="A570" s="30"/>
      <c r="B570" s="11"/>
      <c r="C570" s="11"/>
      <c r="D570" s="11"/>
      <c r="E570" s="71"/>
      <c r="F570" s="71"/>
      <c r="G570" s="11"/>
      <c r="H570" s="66"/>
      <c r="I570" s="66"/>
      <c r="J570" s="66"/>
      <c r="K570" s="66"/>
      <c r="L570" s="66"/>
      <c r="M570" s="66"/>
      <c r="N570" s="54" t="s">
        <v>1303</v>
      </c>
      <c r="O570" s="26">
        <f t="shared" si="732"/>
        <v>1000</v>
      </c>
      <c r="P570" s="27">
        <v>0</v>
      </c>
      <c r="Q570" s="27">
        <f t="shared" si="744"/>
        <v>1000</v>
      </c>
      <c r="R570" s="27">
        <v>0</v>
      </c>
      <c r="S570" s="27">
        <v>1000</v>
      </c>
      <c r="T570" s="27">
        <v>0</v>
      </c>
      <c r="U570" s="27">
        <v>0</v>
      </c>
      <c r="V570" s="27">
        <v>0</v>
      </c>
      <c r="W570" s="28">
        <v>0</v>
      </c>
    </row>
    <row r="571" spans="1:23" s="1" customFormat="1" ht="17.100000000000001" customHeight="1" x14ac:dyDescent="0.15">
      <c r="A571" s="30"/>
      <c r="B571" s="11"/>
      <c r="C571" s="11"/>
      <c r="D571" s="11"/>
      <c r="E571" s="71"/>
      <c r="F571" s="71"/>
      <c r="G571" s="11"/>
      <c r="H571" s="66"/>
      <c r="I571" s="66"/>
      <c r="J571" s="66"/>
      <c r="K571" s="66"/>
      <c r="L571" s="66"/>
      <c r="M571" s="66"/>
      <c r="N571" s="25" t="s">
        <v>1282</v>
      </c>
      <c r="O571" s="26">
        <f t="shared" si="732"/>
        <v>2000</v>
      </c>
      <c r="P571" s="27">
        <v>0</v>
      </c>
      <c r="Q571" s="27">
        <f t="shared" si="744"/>
        <v>2000</v>
      </c>
      <c r="R571" s="27">
        <v>0</v>
      </c>
      <c r="S571" s="27">
        <v>2000</v>
      </c>
      <c r="T571" s="27">
        <v>0</v>
      </c>
      <c r="U571" s="27">
        <v>0</v>
      </c>
      <c r="V571" s="27">
        <v>0</v>
      </c>
      <c r="W571" s="28">
        <v>0</v>
      </c>
    </row>
    <row r="572" spans="1:23" s="1" customFormat="1" ht="17.100000000000001" customHeight="1" x14ac:dyDescent="0.15">
      <c r="A572" s="30"/>
      <c r="B572" s="11"/>
      <c r="C572" s="11"/>
      <c r="D572" s="11"/>
      <c r="E572" s="71"/>
      <c r="F572" s="71"/>
      <c r="G572" s="11"/>
      <c r="H572" s="66"/>
      <c r="I572" s="66"/>
      <c r="J572" s="66"/>
      <c r="K572" s="66"/>
      <c r="L572" s="66"/>
      <c r="M572" s="66"/>
      <c r="N572" s="25" t="s">
        <v>1283</v>
      </c>
      <c r="O572" s="26">
        <f t="shared" si="732"/>
        <v>2020</v>
      </c>
      <c r="P572" s="27">
        <v>220</v>
      </c>
      <c r="Q572" s="27">
        <f t="shared" si="744"/>
        <v>1800</v>
      </c>
      <c r="R572" s="27">
        <v>1800</v>
      </c>
      <c r="S572" s="27">
        <v>0</v>
      </c>
      <c r="T572" s="27">
        <v>0</v>
      </c>
      <c r="U572" s="27">
        <v>0</v>
      </c>
      <c r="V572" s="27">
        <v>0</v>
      </c>
      <c r="W572" s="28">
        <v>0</v>
      </c>
    </row>
    <row r="573" spans="1:23" s="1" customFormat="1" ht="17.100000000000001" customHeight="1" x14ac:dyDescent="0.15">
      <c r="A573" s="30"/>
      <c r="B573" s="15"/>
      <c r="C573" s="76" t="s">
        <v>1284</v>
      </c>
      <c r="D573" s="76"/>
      <c r="E573" s="76"/>
      <c r="F573" s="3"/>
      <c r="G573" s="3"/>
      <c r="H573" s="3"/>
      <c r="I573" s="3"/>
      <c r="J573" s="3"/>
      <c r="K573" s="3"/>
      <c r="L573" s="3"/>
      <c r="M573" s="3"/>
      <c r="N573" s="29"/>
      <c r="O573" s="26">
        <f t="shared" si="732"/>
        <v>10000</v>
      </c>
      <c r="P573" s="27">
        <v>1700</v>
      </c>
      <c r="Q573" s="27">
        <f t="shared" si="744"/>
        <v>8300</v>
      </c>
      <c r="R573" s="27">
        <v>2300</v>
      </c>
      <c r="S573" s="27">
        <v>3000</v>
      </c>
      <c r="T573" s="27">
        <v>3000</v>
      </c>
      <c r="U573" s="27">
        <v>0</v>
      </c>
      <c r="V573" s="27">
        <v>0</v>
      </c>
      <c r="W573" s="28">
        <v>0</v>
      </c>
    </row>
    <row r="574" spans="1:23" s="1" customFormat="1" ht="17.100000000000001" customHeight="1" x14ac:dyDescent="0.15">
      <c r="A574" s="30"/>
      <c r="B574" s="15"/>
      <c r="C574" s="40"/>
      <c r="D574" s="78" t="s">
        <v>1285</v>
      </c>
      <c r="E574" s="78"/>
      <c r="F574" s="3"/>
      <c r="G574" s="3"/>
      <c r="H574" s="3"/>
      <c r="I574" s="3"/>
      <c r="J574" s="3"/>
      <c r="K574" s="3"/>
      <c r="L574" s="3"/>
      <c r="M574" s="3"/>
      <c r="N574" s="29"/>
      <c r="O574" s="26">
        <f t="shared" si="732"/>
        <v>10000</v>
      </c>
      <c r="P574" s="27">
        <v>1700</v>
      </c>
      <c r="Q574" s="27">
        <f t="shared" si="744"/>
        <v>8300</v>
      </c>
      <c r="R574" s="27">
        <f>R575</f>
        <v>2300</v>
      </c>
      <c r="S574" s="27">
        <f t="shared" ref="S574" si="787">S575</f>
        <v>3000</v>
      </c>
      <c r="T574" s="27">
        <f t="shared" ref="T574" si="788">T575</f>
        <v>3000</v>
      </c>
      <c r="U574" s="27">
        <f t="shared" ref="U574" si="789">U575</f>
        <v>0</v>
      </c>
      <c r="V574" s="27">
        <f t="shared" ref="V574" si="790">V575</f>
        <v>0</v>
      </c>
      <c r="W574" s="28">
        <v>0</v>
      </c>
    </row>
    <row r="575" spans="1:23" s="1" customFormat="1" ht="17.100000000000001" customHeight="1" x14ac:dyDescent="0.15">
      <c r="A575" s="30"/>
      <c r="B575" s="11"/>
      <c r="C575" s="11"/>
      <c r="D575" s="11"/>
      <c r="E575" s="71" t="s">
        <v>1398</v>
      </c>
      <c r="F575" s="123" t="s">
        <v>1469</v>
      </c>
      <c r="G575" s="15"/>
      <c r="H575" s="141" t="s">
        <v>1286</v>
      </c>
      <c r="I575" s="142" t="s">
        <v>36</v>
      </c>
      <c r="J575" s="66" t="s">
        <v>36</v>
      </c>
      <c r="K575" s="66" t="s">
        <v>1287</v>
      </c>
      <c r="L575" s="66" t="s">
        <v>36</v>
      </c>
      <c r="M575" s="66" t="s">
        <v>36</v>
      </c>
      <c r="N575" s="25" t="s">
        <v>1288</v>
      </c>
      <c r="O575" s="26">
        <f t="shared" si="732"/>
        <v>10000</v>
      </c>
      <c r="P575" s="27">
        <v>1700</v>
      </c>
      <c r="Q575" s="27">
        <f t="shared" si="744"/>
        <v>8300</v>
      </c>
      <c r="R575" s="27">
        <f>R577</f>
        <v>2300</v>
      </c>
      <c r="S575" s="27">
        <f t="shared" ref="S575:V575" si="791">S577</f>
        <v>3000</v>
      </c>
      <c r="T575" s="27">
        <f t="shared" si="791"/>
        <v>3000</v>
      </c>
      <c r="U575" s="27">
        <f t="shared" si="791"/>
        <v>0</v>
      </c>
      <c r="V575" s="27">
        <f t="shared" si="791"/>
        <v>0</v>
      </c>
      <c r="W575" s="28">
        <v>0</v>
      </c>
    </row>
    <row r="576" spans="1:23" s="1" customFormat="1" ht="17.100000000000001" customHeight="1" x14ac:dyDescent="0.15">
      <c r="A576" s="30"/>
      <c r="B576" s="11"/>
      <c r="C576" s="11"/>
      <c r="D576" s="11"/>
      <c r="E576" s="71"/>
      <c r="F576" s="123"/>
      <c r="G576" s="15"/>
      <c r="H576" s="141"/>
      <c r="I576" s="142"/>
      <c r="J576" s="66"/>
      <c r="K576" s="66"/>
      <c r="L576" s="66"/>
      <c r="M576" s="66"/>
      <c r="N576" s="25" t="s">
        <v>1289</v>
      </c>
      <c r="O576" s="26">
        <f t="shared" si="732"/>
        <v>10000</v>
      </c>
      <c r="P576" s="27">
        <v>1700</v>
      </c>
      <c r="Q576" s="27">
        <f t="shared" si="744"/>
        <v>8300</v>
      </c>
      <c r="R576" s="27">
        <f t="shared" ref="R576" si="792">R575</f>
        <v>2300</v>
      </c>
      <c r="S576" s="27">
        <f t="shared" ref="S576" si="793">S575</f>
        <v>3000</v>
      </c>
      <c r="T576" s="27">
        <f t="shared" ref="T576" si="794">T575</f>
        <v>3000</v>
      </c>
      <c r="U576" s="27">
        <f t="shared" ref="U576" si="795">U575</f>
        <v>0</v>
      </c>
      <c r="V576" s="27">
        <f t="shared" ref="V576" si="796">V575</f>
        <v>0</v>
      </c>
      <c r="W576" s="28">
        <v>0</v>
      </c>
    </row>
    <row r="577" spans="1:23" s="1" customFormat="1" ht="20.25" customHeight="1" x14ac:dyDescent="0.15">
      <c r="A577" s="30"/>
      <c r="B577" s="11"/>
      <c r="C577" s="11"/>
      <c r="D577" s="11"/>
      <c r="E577" s="71"/>
      <c r="F577" s="123"/>
      <c r="G577" s="15"/>
      <c r="H577" s="141"/>
      <c r="I577" s="142"/>
      <c r="J577" s="66"/>
      <c r="K577" s="66"/>
      <c r="L577" s="66"/>
      <c r="M577" s="66"/>
      <c r="N577" s="54" t="s">
        <v>1303</v>
      </c>
      <c r="O577" s="26">
        <f t="shared" si="732"/>
        <v>10000</v>
      </c>
      <c r="P577" s="27">
        <v>1700</v>
      </c>
      <c r="Q577" s="27">
        <f t="shared" si="744"/>
        <v>8300</v>
      </c>
      <c r="R577" s="27">
        <v>2300</v>
      </c>
      <c r="S577" s="27">
        <v>3000</v>
      </c>
      <c r="T577" s="27">
        <v>3000</v>
      </c>
      <c r="U577" s="27">
        <v>0</v>
      </c>
      <c r="V577" s="27">
        <v>0</v>
      </c>
      <c r="W577" s="28">
        <v>0</v>
      </c>
    </row>
    <row r="578" spans="1:23" s="1" customFormat="1" ht="17.100000000000001" customHeight="1" x14ac:dyDescent="0.15">
      <c r="A578" s="30"/>
      <c r="B578" s="15"/>
      <c r="C578" s="76" t="s">
        <v>1290</v>
      </c>
      <c r="D578" s="76"/>
      <c r="E578" s="76"/>
      <c r="F578" s="3"/>
      <c r="G578" s="3"/>
      <c r="H578" s="3"/>
      <c r="I578" s="3"/>
      <c r="J578" s="3"/>
      <c r="K578" s="3"/>
      <c r="L578" s="3"/>
      <c r="M578" s="3"/>
      <c r="N578" s="3"/>
      <c r="O578" s="32">
        <f t="shared" si="732"/>
        <v>2506</v>
      </c>
      <c r="P578" s="27">
        <v>0</v>
      </c>
      <c r="Q578" s="27">
        <f t="shared" si="744"/>
        <v>2506</v>
      </c>
      <c r="R578" s="27">
        <v>482</v>
      </c>
      <c r="S578" s="27">
        <v>491</v>
      </c>
      <c r="T578" s="27">
        <v>501</v>
      </c>
      <c r="U578" s="27">
        <v>511</v>
      </c>
      <c r="V578" s="27">
        <v>521</v>
      </c>
      <c r="W578" s="28">
        <v>0</v>
      </c>
    </row>
    <row r="579" spans="1:23" s="1" customFormat="1" ht="17.100000000000001" customHeight="1" x14ac:dyDescent="0.15">
      <c r="A579" s="30"/>
      <c r="B579" s="15"/>
      <c r="C579" s="40"/>
      <c r="D579" s="78" t="s">
        <v>1291</v>
      </c>
      <c r="E579" s="78"/>
      <c r="F579" s="3"/>
      <c r="G579" s="3"/>
      <c r="H579" s="3"/>
      <c r="I579" s="3"/>
      <c r="J579" s="3"/>
      <c r="K579" s="3"/>
      <c r="L579" s="3"/>
      <c r="M579" s="3"/>
      <c r="N579" s="3"/>
      <c r="O579" s="32">
        <f t="shared" si="732"/>
        <v>2506</v>
      </c>
      <c r="P579" s="27">
        <v>0</v>
      </c>
      <c r="Q579" s="27">
        <f t="shared" si="744"/>
        <v>2506</v>
      </c>
      <c r="R579" s="27">
        <f>R580</f>
        <v>482</v>
      </c>
      <c r="S579" s="27">
        <f t="shared" ref="S579" si="797">S580</f>
        <v>491</v>
      </c>
      <c r="T579" s="27">
        <f t="shared" ref="T579" si="798">T580</f>
        <v>501</v>
      </c>
      <c r="U579" s="27">
        <f t="shared" ref="U579" si="799">U580</f>
        <v>511</v>
      </c>
      <c r="V579" s="27">
        <f t="shared" ref="V579" si="800">V580</f>
        <v>521</v>
      </c>
      <c r="W579" s="28">
        <v>0</v>
      </c>
    </row>
    <row r="580" spans="1:23" s="1" customFormat="1" ht="17.100000000000001" customHeight="1" x14ac:dyDescent="0.15">
      <c r="A580" s="30"/>
      <c r="B580" s="11"/>
      <c r="C580" s="11"/>
      <c r="D580" s="11"/>
      <c r="E580" s="71" t="s">
        <v>1292</v>
      </c>
      <c r="F580" s="71" t="s">
        <v>1357</v>
      </c>
      <c r="G580" s="11"/>
      <c r="H580" s="66" t="s">
        <v>1293</v>
      </c>
      <c r="I580" s="66" t="s">
        <v>1294</v>
      </c>
      <c r="J580" s="66" t="s">
        <v>1295</v>
      </c>
      <c r="K580" s="66" t="s">
        <v>1296</v>
      </c>
      <c r="L580" s="66" t="s">
        <v>1297</v>
      </c>
      <c r="M580" s="66" t="s">
        <v>1298</v>
      </c>
      <c r="N580" s="33" t="s">
        <v>1299</v>
      </c>
      <c r="O580" s="26">
        <f t="shared" si="732"/>
        <v>2506</v>
      </c>
      <c r="P580" s="27">
        <v>0</v>
      </c>
      <c r="Q580" s="27">
        <f t="shared" si="744"/>
        <v>2506</v>
      </c>
      <c r="R580" s="27">
        <f>R582</f>
        <v>482</v>
      </c>
      <c r="S580" s="27">
        <f t="shared" ref="S580:V580" si="801">S582</f>
        <v>491</v>
      </c>
      <c r="T580" s="27">
        <f t="shared" si="801"/>
        <v>501</v>
      </c>
      <c r="U580" s="27">
        <f t="shared" si="801"/>
        <v>511</v>
      </c>
      <c r="V580" s="27">
        <f t="shared" si="801"/>
        <v>521</v>
      </c>
      <c r="W580" s="28">
        <v>0</v>
      </c>
    </row>
    <row r="581" spans="1:23" s="1" customFormat="1" ht="17.100000000000001" customHeight="1" x14ac:dyDescent="0.15">
      <c r="A581" s="30"/>
      <c r="B581" s="11"/>
      <c r="C581" s="11"/>
      <c r="D581" s="11"/>
      <c r="E581" s="71"/>
      <c r="F581" s="71"/>
      <c r="G581" s="11"/>
      <c r="H581" s="66"/>
      <c r="I581" s="66"/>
      <c r="J581" s="66"/>
      <c r="K581" s="66"/>
      <c r="L581" s="66"/>
      <c r="M581" s="66"/>
      <c r="N581" s="25" t="s">
        <v>1300</v>
      </c>
      <c r="O581" s="26">
        <f t="shared" si="732"/>
        <v>2506</v>
      </c>
      <c r="P581" s="27">
        <v>0</v>
      </c>
      <c r="Q581" s="27">
        <f t="shared" si="744"/>
        <v>2506</v>
      </c>
      <c r="R581" s="27">
        <f t="shared" ref="R581" si="802">R580</f>
        <v>482</v>
      </c>
      <c r="S581" s="27">
        <f t="shared" ref="S581" si="803">S580</f>
        <v>491</v>
      </c>
      <c r="T581" s="27">
        <f t="shared" ref="T581" si="804">T580</f>
        <v>501</v>
      </c>
      <c r="U581" s="27">
        <f t="shared" ref="U581" si="805">U580</f>
        <v>511</v>
      </c>
      <c r="V581" s="27">
        <f t="shared" ref="V581" si="806">V580</f>
        <v>521</v>
      </c>
      <c r="W581" s="28">
        <v>0</v>
      </c>
    </row>
    <row r="582" spans="1:23" s="1" customFormat="1" ht="17.100000000000001" customHeight="1" thickBot="1" x14ac:dyDescent="0.2">
      <c r="A582" s="49"/>
      <c r="B582" s="16"/>
      <c r="C582" s="16"/>
      <c r="D582" s="16"/>
      <c r="E582" s="139"/>
      <c r="F582" s="139"/>
      <c r="G582" s="16"/>
      <c r="H582" s="140"/>
      <c r="I582" s="140"/>
      <c r="J582" s="140"/>
      <c r="K582" s="140"/>
      <c r="L582" s="140"/>
      <c r="M582" s="140"/>
      <c r="N582" s="50" t="s">
        <v>1301</v>
      </c>
      <c r="O582" s="51">
        <f t="shared" si="732"/>
        <v>2506</v>
      </c>
      <c r="P582" s="52">
        <v>0</v>
      </c>
      <c r="Q582" s="52">
        <f t="shared" si="744"/>
        <v>2506</v>
      </c>
      <c r="R582" s="52">
        <v>482</v>
      </c>
      <c r="S582" s="52">
        <v>491</v>
      </c>
      <c r="T582" s="52">
        <v>501</v>
      </c>
      <c r="U582" s="52">
        <v>511</v>
      </c>
      <c r="V582" s="52">
        <v>521</v>
      </c>
      <c r="W582" s="53">
        <v>0</v>
      </c>
    </row>
    <row r="583" spans="1:23" s="1" customFormat="1" ht="5.65" customHeight="1" x14ac:dyDescent="0.3">
      <c r="A583" s="4"/>
      <c r="B583" s="17"/>
      <c r="C583" s="17"/>
      <c r="D583" s="17"/>
      <c r="E583" s="17"/>
      <c r="F583" s="17"/>
      <c r="G583" s="18"/>
      <c r="H583" s="17"/>
      <c r="I583" s="17"/>
      <c r="J583" s="17"/>
      <c r="K583" s="17"/>
      <c r="L583" s="17"/>
      <c r="M583" s="17"/>
      <c r="N583" s="17"/>
      <c r="O583" s="19"/>
      <c r="P583" s="19"/>
      <c r="Q583" s="19"/>
      <c r="R583" s="19"/>
      <c r="S583" s="19"/>
      <c r="T583" s="19"/>
      <c r="U583" s="19"/>
      <c r="V583" s="19"/>
      <c r="W583" s="17"/>
    </row>
    <row r="584" spans="1:23" ht="16.899999999999999" customHeight="1" x14ac:dyDescent="0.3">
      <c r="A584" s="2"/>
      <c r="B584" s="6"/>
      <c r="C584" s="6"/>
      <c r="D584" s="6"/>
      <c r="E584" s="6"/>
      <c r="F584" s="6"/>
      <c r="G584" s="20"/>
      <c r="H584" s="6"/>
      <c r="I584" s="6"/>
      <c r="J584" s="6"/>
      <c r="K584" s="6"/>
      <c r="L584" s="6"/>
      <c r="M584" s="6"/>
      <c r="N584" s="6"/>
      <c r="O584" s="5"/>
      <c r="P584" s="5"/>
      <c r="Q584" s="5"/>
      <c r="R584" s="5"/>
      <c r="S584" s="5"/>
      <c r="T584" s="5"/>
      <c r="U584" s="5"/>
      <c r="V584" s="5"/>
      <c r="W584" s="6"/>
    </row>
  </sheetData>
  <autoFilter ref="A6:W582">
    <filterColumn colId="0" showButton="0"/>
    <filterColumn colId="1" showButton="0"/>
    <filterColumn colId="2" showButton="0"/>
    <filterColumn colId="3" showButton="0"/>
    <filterColumn colId="14" showButton="0"/>
  </autoFilter>
  <mergeCells count="1064">
    <mergeCell ref="H473:H475"/>
    <mergeCell ref="I473:I475"/>
    <mergeCell ref="J473:J475"/>
    <mergeCell ref="L473:L475"/>
    <mergeCell ref="M473:M475"/>
    <mergeCell ref="K473:K475"/>
    <mergeCell ref="G502:G506"/>
    <mergeCell ref="E455:E458"/>
    <mergeCell ref="F455:F458"/>
    <mergeCell ref="E473:E475"/>
    <mergeCell ref="F473:F475"/>
    <mergeCell ref="M455:M458"/>
    <mergeCell ref="I402:I406"/>
    <mergeCell ref="J402:J406"/>
    <mergeCell ref="K402:K406"/>
    <mergeCell ref="L402:L406"/>
    <mergeCell ref="M402:M406"/>
    <mergeCell ref="H455:H458"/>
    <mergeCell ref="E502:E506"/>
    <mergeCell ref="F502:F506"/>
    <mergeCell ref="H502:H506"/>
    <mergeCell ref="I502:I506"/>
    <mergeCell ref="J502:J506"/>
    <mergeCell ref="K502:K506"/>
    <mergeCell ref="L502:L506"/>
    <mergeCell ref="M502:M506"/>
    <mergeCell ref="E496:E498"/>
    <mergeCell ref="F496:F498"/>
    <mergeCell ref="H496:H498"/>
    <mergeCell ref="I496:I498"/>
    <mergeCell ref="J496:J498"/>
    <mergeCell ref="D480:E480"/>
    <mergeCell ref="L575:L577"/>
    <mergeCell ref="M575:M577"/>
    <mergeCell ref="E537:E541"/>
    <mergeCell ref="F537:F541"/>
    <mergeCell ref="G537:G541"/>
    <mergeCell ref="H537:H541"/>
    <mergeCell ref="I537:I541"/>
    <mergeCell ref="J537:J541"/>
    <mergeCell ref="K537:K541"/>
    <mergeCell ref="L537:L541"/>
    <mergeCell ref="M537:M541"/>
    <mergeCell ref="C573:E573"/>
    <mergeCell ref="E548:E553"/>
    <mergeCell ref="F548:F553"/>
    <mergeCell ref="G548:G553"/>
    <mergeCell ref="H548:H553"/>
    <mergeCell ref="I548:I553"/>
    <mergeCell ref="J548:J553"/>
    <mergeCell ref="K548:K553"/>
    <mergeCell ref="L548:L553"/>
    <mergeCell ref="M548:M553"/>
    <mergeCell ref="H564:H566"/>
    <mergeCell ref="I564:I566"/>
    <mergeCell ref="J564:J566"/>
    <mergeCell ref="K564:K566"/>
    <mergeCell ref="L564:L566"/>
    <mergeCell ref="M564:M566"/>
    <mergeCell ref="D567:E567"/>
    <mergeCell ref="E568:E572"/>
    <mergeCell ref="F568:F572"/>
    <mergeCell ref="H568:H572"/>
    <mergeCell ref="I568:I572"/>
    <mergeCell ref="E213:E217"/>
    <mergeCell ref="F213:F217"/>
    <mergeCell ref="H213:H217"/>
    <mergeCell ref="I213:I217"/>
    <mergeCell ref="J213:J217"/>
    <mergeCell ref="K213:K217"/>
    <mergeCell ref="L213:L217"/>
    <mergeCell ref="M213:M217"/>
    <mergeCell ref="M199:M202"/>
    <mergeCell ref="G213:G217"/>
    <mergeCell ref="D207:E207"/>
    <mergeCell ref="E208:E212"/>
    <mergeCell ref="F208:F212"/>
    <mergeCell ref="G208:G212"/>
    <mergeCell ref="H208:H212"/>
    <mergeCell ref="I208:I212"/>
    <mergeCell ref="J208:J212"/>
    <mergeCell ref="K208:K212"/>
    <mergeCell ref="L208:L212"/>
    <mergeCell ref="M208:M212"/>
    <mergeCell ref="E199:E202"/>
    <mergeCell ref="F199:F202"/>
    <mergeCell ref="G199:G202"/>
    <mergeCell ref="H199:H202"/>
    <mergeCell ref="I199:I202"/>
    <mergeCell ref="J199:J202"/>
    <mergeCell ref="K199:K202"/>
    <mergeCell ref="L199:L202"/>
    <mergeCell ref="K203:K206"/>
    <mergeCell ref="M203:M206"/>
    <mergeCell ref="L203:L206"/>
    <mergeCell ref="G203:G206"/>
    <mergeCell ref="D579:E579"/>
    <mergeCell ref="E580:E582"/>
    <mergeCell ref="F580:F582"/>
    <mergeCell ref="H580:H582"/>
    <mergeCell ref="I580:I582"/>
    <mergeCell ref="J580:J582"/>
    <mergeCell ref="K580:K582"/>
    <mergeCell ref="L580:L582"/>
    <mergeCell ref="M580:M582"/>
    <mergeCell ref="H258:H261"/>
    <mergeCell ref="I258:I261"/>
    <mergeCell ref="J258:J261"/>
    <mergeCell ref="K258:K261"/>
    <mergeCell ref="L258:L261"/>
    <mergeCell ref="M258:M261"/>
    <mergeCell ref="H348:H351"/>
    <mergeCell ref="I348:I351"/>
    <mergeCell ref="J348:J351"/>
    <mergeCell ref="K348:K351"/>
    <mergeCell ref="L348:L351"/>
    <mergeCell ref="M348:M351"/>
    <mergeCell ref="H402:H406"/>
    <mergeCell ref="E575:E577"/>
    <mergeCell ref="F575:F577"/>
    <mergeCell ref="H575:H577"/>
    <mergeCell ref="D574:E574"/>
    <mergeCell ref="C578:E578"/>
    <mergeCell ref="E564:E566"/>
    <mergeCell ref="F564:F566"/>
    <mergeCell ref="I575:I577"/>
    <mergeCell ref="J575:J577"/>
    <mergeCell ref="K575:K577"/>
    <mergeCell ref="J568:J572"/>
    <mergeCell ref="K568:K572"/>
    <mergeCell ref="L568:L572"/>
    <mergeCell ref="M568:M572"/>
    <mergeCell ref="E555:E557"/>
    <mergeCell ref="F555:F557"/>
    <mergeCell ref="H555:H557"/>
    <mergeCell ref="I555:I557"/>
    <mergeCell ref="J555:J557"/>
    <mergeCell ref="K555:K557"/>
    <mergeCell ref="L555:L557"/>
    <mergeCell ref="M555:M557"/>
    <mergeCell ref="C558:E558"/>
    <mergeCell ref="D559:E559"/>
    <mergeCell ref="E560:E563"/>
    <mergeCell ref="F560:F563"/>
    <mergeCell ref="H560:H563"/>
    <mergeCell ref="I560:I563"/>
    <mergeCell ref="J560:J563"/>
    <mergeCell ref="K560:K563"/>
    <mergeCell ref="L560:L563"/>
    <mergeCell ref="M560:M563"/>
    <mergeCell ref="D554:E554"/>
    <mergeCell ref="M524:M526"/>
    <mergeCell ref="D529:E529"/>
    <mergeCell ref="E530:E536"/>
    <mergeCell ref="F530:F536"/>
    <mergeCell ref="G530:G536"/>
    <mergeCell ref="H530:H536"/>
    <mergeCell ref="I530:I536"/>
    <mergeCell ref="J530:J536"/>
    <mergeCell ref="K530:K536"/>
    <mergeCell ref="L530:L536"/>
    <mergeCell ref="M530:M536"/>
    <mergeCell ref="E542:E547"/>
    <mergeCell ref="F542:F547"/>
    <mergeCell ref="G542:G547"/>
    <mergeCell ref="H542:H547"/>
    <mergeCell ref="I542:I547"/>
    <mergeCell ref="J542:J547"/>
    <mergeCell ref="K542:K547"/>
    <mergeCell ref="L542:L547"/>
    <mergeCell ref="M542:M547"/>
    <mergeCell ref="D516:E516"/>
    <mergeCell ref="E517:E519"/>
    <mergeCell ref="F517:F519"/>
    <mergeCell ref="H517:H519"/>
    <mergeCell ref="I517:I519"/>
    <mergeCell ref="J517:J519"/>
    <mergeCell ref="K517:K519"/>
    <mergeCell ref="L517:L519"/>
    <mergeCell ref="M517:M519"/>
    <mergeCell ref="B527:E527"/>
    <mergeCell ref="C528:E528"/>
    <mergeCell ref="A520:E520"/>
    <mergeCell ref="B521:E521"/>
    <mergeCell ref="C522:E522"/>
    <mergeCell ref="D523:E523"/>
    <mergeCell ref="E524:E526"/>
    <mergeCell ref="F524:F526"/>
    <mergeCell ref="H524:H526"/>
    <mergeCell ref="I524:I526"/>
    <mergeCell ref="J524:J526"/>
    <mergeCell ref="K524:K526"/>
    <mergeCell ref="L524:L526"/>
    <mergeCell ref="D512:E512"/>
    <mergeCell ref="E513:E515"/>
    <mergeCell ref="F513:F515"/>
    <mergeCell ref="H513:H515"/>
    <mergeCell ref="I513:I515"/>
    <mergeCell ref="J513:J515"/>
    <mergeCell ref="K513:K515"/>
    <mergeCell ref="L513:L515"/>
    <mergeCell ref="M513:M515"/>
    <mergeCell ref="K496:K498"/>
    <mergeCell ref="L496:L498"/>
    <mergeCell ref="M496:M498"/>
    <mergeCell ref="B499:E499"/>
    <mergeCell ref="C500:E500"/>
    <mergeCell ref="D501:E501"/>
    <mergeCell ref="E488:E491"/>
    <mergeCell ref="F488:F491"/>
    <mergeCell ref="H488:H491"/>
    <mergeCell ref="I488:I491"/>
    <mergeCell ref="J488:J491"/>
    <mergeCell ref="K488:K491"/>
    <mergeCell ref="L488:L491"/>
    <mergeCell ref="M488:M491"/>
    <mergeCell ref="D492:E492"/>
    <mergeCell ref="E493:E495"/>
    <mergeCell ref="F493:F495"/>
    <mergeCell ref="H493:H495"/>
    <mergeCell ref="I493:I495"/>
    <mergeCell ref="J493:J495"/>
    <mergeCell ref="K493:K495"/>
    <mergeCell ref="L493:L495"/>
    <mergeCell ref="M493:M495"/>
    <mergeCell ref="E481:E483"/>
    <mergeCell ref="F481:F483"/>
    <mergeCell ref="H481:H483"/>
    <mergeCell ref="I481:I483"/>
    <mergeCell ref="J481:J483"/>
    <mergeCell ref="K481:K483"/>
    <mergeCell ref="L481:L483"/>
    <mergeCell ref="M481:M483"/>
    <mergeCell ref="E484:E487"/>
    <mergeCell ref="F484:F487"/>
    <mergeCell ref="H484:H487"/>
    <mergeCell ref="I484:I487"/>
    <mergeCell ref="J484:J487"/>
    <mergeCell ref="K484:K487"/>
    <mergeCell ref="L484:L487"/>
    <mergeCell ref="M484:M487"/>
    <mergeCell ref="E476:E479"/>
    <mergeCell ref="F476:F479"/>
    <mergeCell ref="H476:H479"/>
    <mergeCell ref="I476:I479"/>
    <mergeCell ref="J476:J479"/>
    <mergeCell ref="K476:K479"/>
    <mergeCell ref="L476:L479"/>
    <mergeCell ref="M476:M479"/>
    <mergeCell ref="A466:E466"/>
    <mergeCell ref="B467:E467"/>
    <mergeCell ref="C468:E468"/>
    <mergeCell ref="D469:E469"/>
    <mergeCell ref="E470:E472"/>
    <mergeCell ref="F470:F472"/>
    <mergeCell ref="H470:H472"/>
    <mergeCell ref="I470:I472"/>
    <mergeCell ref="J470:J472"/>
    <mergeCell ref="K470:K472"/>
    <mergeCell ref="L470:L472"/>
    <mergeCell ref="M470:M472"/>
    <mergeCell ref="C453:E453"/>
    <mergeCell ref="D454:E454"/>
    <mergeCell ref="C459:E459"/>
    <mergeCell ref="D460:E460"/>
    <mergeCell ref="E461:E465"/>
    <mergeCell ref="F461:F465"/>
    <mergeCell ref="G461:G465"/>
    <mergeCell ref="H461:H465"/>
    <mergeCell ref="I461:I465"/>
    <mergeCell ref="J461:J465"/>
    <mergeCell ref="K461:K465"/>
    <mergeCell ref="L461:L465"/>
    <mergeCell ref="M461:M465"/>
    <mergeCell ref="I455:I458"/>
    <mergeCell ref="J455:J458"/>
    <mergeCell ref="K455:K458"/>
    <mergeCell ref="L455:L458"/>
    <mergeCell ref="D446:E446"/>
    <mergeCell ref="E447:E451"/>
    <mergeCell ref="F447:F451"/>
    <mergeCell ref="G447:G451"/>
    <mergeCell ref="H447:H451"/>
    <mergeCell ref="I447:I451"/>
    <mergeCell ref="J447:J451"/>
    <mergeCell ref="K447:K451"/>
    <mergeCell ref="L447:L451"/>
    <mergeCell ref="M447:M451"/>
    <mergeCell ref="B452:E452"/>
    <mergeCell ref="E436:E438"/>
    <mergeCell ref="F436:F438"/>
    <mergeCell ref="H436:H438"/>
    <mergeCell ref="I436:I438"/>
    <mergeCell ref="J436:J438"/>
    <mergeCell ref="K436:K438"/>
    <mergeCell ref="L436:L438"/>
    <mergeCell ref="M436:M438"/>
    <mergeCell ref="C439:E439"/>
    <mergeCell ref="D440:E440"/>
    <mergeCell ref="E441:E445"/>
    <mergeCell ref="F441:F445"/>
    <mergeCell ref="G441:G445"/>
    <mergeCell ref="H441:H445"/>
    <mergeCell ref="I441:I445"/>
    <mergeCell ref="J441:J445"/>
    <mergeCell ref="K441:K445"/>
    <mergeCell ref="L441:L445"/>
    <mergeCell ref="M441:M445"/>
    <mergeCell ref="G436:G438"/>
    <mergeCell ref="E430:E432"/>
    <mergeCell ref="F430:F432"/>
    <mergeCell ref="G430:G432"/>
    <mergeCell ref="H430:H432"/>
    <mergeCell ref="I430:I432"/>
    <mergeCell ref="J430:J432"/>
    <mergeCell ref="K430:K432"/>
    <mergeCell ref="L430:L432"/>
    <mergeCell ref="M430:M432"/>
    <mergeCell ref="B433:E433"/>
    <mergeCell ref="C434:E434"/>
    <mergeCell ref="D435:E435"/>
    <mergeCell ref="D420:E420"/>
    <mergeCell ref="E421:E426"/>
    <mergeCell ref="F421:F426"/>
    <mergeCell ref="H421:H426"/>
    <mergeCell ref="I421:I426"/>
    <mergeCell ref="J421:J426"/>
    <mergeCell ref="K421:K426"/>
    <mergeCell ref="L421:L426"/>
    <mergeCell ref="M421:M426"/>
    <mergeCell ref="E427:E429"/>
    <mergeCell ref="F427:F429"/>
    <mergeCell ref="G427:G429"/>
    <mergeCell ref="H427:H429"/>
    <mergeCell ref="I427:I429"/>
    <mergeCell ref="J427:J429"/>
    <mergeCell ref="K427:K429"/>
    <mergeCell ref="L427:L429"/>
    <mergeCell ref="M427:M429"/>
    <mergeCell ref="G421:G426"/>
    <mergeCell ref="E414:E416"/>
    <mergeCell ref="F414:F416"/>
    <mergeCell ref="H414:H416"/>
    <mergeCell ref="I414:I416"/>
    <mergeCell ref="J414:J416"/>
    <mergeCell ref="K414:K416"/>
    <mergeCell ref="L414:L416"/>
    <mergeCell ref="M414:M416"/>
    <mergeCell ref="A417:E417"/>
    <mergeCell ref="B418:E418"/>
    <mergeCell ref="C419:E419"/>
    <mergeCell ref="G414:G416"/>
    <mergeCell ref="C407:E407"/>
    <mergeCell ref="D408:E408"/>
    <mergeCell ref="E409:E413"/>
    <mergeCell ref="F409:F413"/>
    <mergeCell ref="G409:G413"/>
    <mergeCell ref="H409:H413"/>
    <mergeCell ref="I409:I413"/>
    <mergeCell ref="J409:J413"/>
    <mergeCell ref="K409:K413"/>
    <mergeCell ref="L409:L413"/>
    <mergeCell ref="M409:M413"/>
    <mergeCell ref="E402:E406"/>
    <mergeCell ref="F402:F406"/>
    <mergeCell ref="G402:G406"/>
    <mergeCell ref="E396:E400"/>
    <mergeCell ref="F396:F400"/>
    <mergeCell ref="H396:H400"/>
    <mergeCell ref="I396:I400"/>
    <mergeCell ref="J396:J400"/>
    <mergeCell ref="K396:K400"/>
    <mergeCell ref="L396:L400"/>
    <mergeCell ref="M396:M400"/>
    <mergeCell ref="D401:E401"/>
    <mergeCell ref="G396:G400"/>
    <mergeCell ref="E389:E392"/>
    <mergeCell ref="F389:F392"/>
    <mergeCell ref="G389:G392"/>
    <mergeCell ref="H389:H392"/>
    <mergeCell ref="I389:I392"/>
    <mergeCell ref="J389:J392"/>
    <mergeCell ref="K389:K392"/>
    <mergeCell ref="L389:L392"/>
    <mergeCell ref="M389:M392"/>
    <mergeCell ref="E393:E395"/>
    <mergeCell ref="F393:F395"/>
    <mergeCell ref="H393:H395"/>
    <mergeCell ref="I393:I395"/>
    <mergeCell ref="J393:J395"/>
    <mergeCell ref="K393:K395"/>
    <mergeCell ref="L393:L395"/>
    <mergeCell ref="M393:M395"/>
    <mergeCell ref="A381:E381"/>
    <mergeCell ref="B382:E382"/>
    <mergeCell ref="C383:E383"/>
    <mergeCell ref="D384:E384"/>
    <mergeCell ref="E385:E388"/>
    <mergeCell ref="F385:F388"/>
    <mergeCell ref="G385:G388"/>
    <mergeCell ref="H385:H388"/>
    <mergeCell ref="I385:I388"/>
    <mergeCell ref="J385:J388"/>
    <mergeCell ref="K385:K388"/>
    <mergeCell ref="L385:L388"/>
    <mergeCell ref="M385:M388"/>
    <mergeCell ref="B374:E374"/>
    <mergeCell ref="C375:E375"/>
    <mergeCell ref="D376:E376"/>
    <mergeCell ref="E377:E380"/>
    <mergeCell ref="F377:F380"/>
    <mergeCell ref="H377:H380"/>
    <mergeCell ref="I377:I380"/>
    <mergeCell ref="J377:J380"/>
    <mergeCell ref="K377:K380"/>
    <mergeCell ref="L377:L380"/>
    <mergeCell ref="M377:M380"/>
    <mergeCell ref="D369:E369"/>
    <mergeCell ref="E370:E373"/>
    <mergeCell ref="F370:F373"/>
    <mergeCell ref="H370:H373"/>
    <mergeCell ref="I370:I373"/>
    <mergeCell ref="J370:J373"/>
    <mergeCell ref="K370:K373"/>
    <mergeCell ref="L370:L373"/>
    <mergeCell ref="M370:M373"/>
    <mergeCell ref="E364:E368"/>
    <mergeCell ref="F364:F368"/>
    <mergeCell ref="G364:G368"/>
    <mergeCell ref="H364:H368"/>
    <mergeCell ref="I364:I368"/>
    <mergeCell ref="J364:J368"/>
    <mergeCell ref="K364:K368"/>
    <mergeCell ref="M364:M368"/>
    <mergeCell ref="L364:L368"/>
    <mergeCell ref="F358:F361"/>
    <mergeCell ref="H358:H361"/>
    <mergeCell ref="I358:I361"/>
    <mergeCell ref="J358:J361"/>
    <mergeCell ref="K358:K361"/>
    <mergeCell ref="L358:L361"/>
    <mergeCell ref="M358:M361"/>
    <mergeCell ref="C362:E362"/>
    <mergeCell ref="D363:E363"/>
    <mergeCell ref="D352:E352"/>
    <mergeCell ref="E353:E356"/>
    <mergeCell ref="F353:F356"/>
    <mergeCell ref="H353:H356"/>
    <mergeCell ref="I353:I356"/>
    <mergeCell ref="J353:J356"/>
    <mergeCell ref="K353:K356"/>
    <mergeCell ref="L353:L356"/>
    <mergeCell ref="M353:M356"/>
    <mergeCell ref="G310:G314"/>
    <mergeCell ref="H310:H314"/>
    <mergeCell ref="I310:I314"/>
    <mergeCell ref="E315:E319"/>
    <mergeCell ref="F315:F319"/>
    <mergeCell ref="G315:G319"/>
    <mergeCell ref="H315:H319"/>
    <mergeCell ref="I315:I319"/>
    <mergeCell ref="J315:J319"/>
    <mergeCell ref="K315:K319"/>
    <mergeCell ref="L315:L319"/>
    <mergeCell ref="E348:E351"/>
    <mergeCell ref="F348:F351"/>
    <mergeCell ref="J339:J342"/>
    <mergeCell ref="K339:K342"/>
    <mergeCell ref="L339:L342"/>
    <mergeCell ref="M339:M342"/>
    <mergeCell ref="D343:E343"/>
    <mergeCell ref="E344:E347"/>
    <mergeCell ref="F344:F347"/>
    <mergeCell ref="H344:H347"/>
    <mergeCell ref="I344:I347"/>
    <mergeCell ref="J344:J347"/>
    <mergeCell ref="K344:K347"/>
    <mergeCell ref="L344:L347"/>
    <mergeCell ref="M344:M347"/>
    <mergeCell ref="G344:G347"/>
    <mergeCell ref="D333:E333"/>
    <mergeCell ref="E334:E338"/>
    <mergeCell ref="F334:F338"/>
    <mergeCell ref="G334:G338"/>
    <mergeCell ref="H334:H338"/>
    <mergeCell ref="M315:M319"/>
    <mergeCell ref="E305:E309"/>
    <mergeCell ref="F305:F309"/>
    <mergeCell ref="G305:G309"/>
    <mergeCell ref="H305:H309"/>
    <mergeCell ref="I305:I309"/>
    <mergeCell ref="J305:J309"/>
    <mergeCell ref="K305:K309"/>
    <mergeCell ref="L305:L309"/>
    <mergeCell ref="M305:M309"/>
    <mergeCell ref="E297:E299"/>
    <mergeCell ref="F297:F299"/>
    <mergeCell ref="H297:H299"/>
    <mergeCell ref="I297:I299"/>
    <mergeCell ref="J297:J299"/>
    <mergeCell ref="K297:K299"/>
    <mergeCell ref="L297:L299"/>
    <mergeCell ref="M297:M299"/>
    <mergeCell ref="E300:E304"/>
    <mergeCell ref="F300:F304"/>
    <mergeCell ref="G300:G304"/>
    <mergeCell ref="H300:H304"/>
    <mergeCell ref="I300:I304"/>
    <mergeCell ref="J300:J304"/>
    <mergeCell ref="K300:K304"/>
    <mergeCell ref="L300:L304"/>
    <mergeCell ref="M300:M304"/>
    <mergeCell ref="J310:J314"/>
    <mergeCell ref="K310:K314"/>
    <mergeCell ref="L310:L314"/>
    <mergeCell ref="E310:E314"/>
    <mergeCell ref="F310:F314"/>
    <mergeCell ref="C290:E290"/>
    <mergeCell ref="D291:E291"/>
    <mergeCell ref="E292:E296"/>
    <mergeCell ref="F292:F296"/>
    <mergeCell ref="G292:G296"/>
    <mergeCell ref="H292:H296"/>
    <mergeCell ref="I292:I296"/>
    <mergeCell ref="J292:J296"/>
    <mergeCell ref="K292:K296"/>
    <mergeCell ref="M292:M296"/>
    <mergeCell ref="L292:L296"/>
    <mergeCell ref="E280:E284"/>
    <mergeCell ref="F280:F284"/>
    <mergeCell ref="G280:G284"/>
    <mergeCell ref="H280:H284"/>
    <mergeCell ref="I280:I284"/>
    <mergeCell ref="J280:J284"/>
    <mergeCell ref="K280:K284"/>
    <mergeCell ref="L280:L284"/>
    <mergeCell ref="M280:M284"/>
    <mergeCell ref="E285:E289"/>
    <mergeCell ref="F285:F289"/>
    <mergeCell ref="G285:G289"/>
    <mergeCell ref="H285:H289"/>
    <mergeCell ref="I285:I289"/>
    <mergeCell ref="J285:J289"/>
    <mergeCell ref="K285:K289"/>
    <mergeCell ref="L285:L289"/>
    <mergeCell ref="M285:M289"/>
    <mergeCell ref="D274:E274"/>
    <mergeCell ref="D279:E279"/>
    <mergeCell ref="H275:H278"/>
    <mergeCell ref="I275:I278"/>
    <mergeCell ref="J275:J278"/>
    <mergeCell ref="K275:K278"/>
    <mergeCell ref="L275:L278"/>
    <mergeCell ref="M275:M278"/>
    <mergeCell ref="E267:E269"/>
    <mergeCell ref="F267:F269"/>
    <mergeCell ref="H267:H269"/>
    <mergeCell ref="I267:I269"/>
    <mergeCell ref="J267:J269"/>
    <mergeCell ref="K267:K269"/>
    <mergeCell ref="L267:L269"/>
    <mergeCell ref="M267:M269"/>
    <mergeCell ref="E270:E273"/>
    <mergeCell ref="F270:F273"/>
    <mergeCell ref="G270:G273"/>
    <mergeCell ref="H270:H273"/>
    <mergeCell ref="I270:I273"/>
    <mergeCell ref="J270:J273"/>
    <mergeCell ref="K270:K273"/>
    <mergeCell ref="E275:E278"/>
    <mergeCell ref="F275:F278"/>
    <mergeCell ref="G275:G278"/>
    <mergeCell ref="D257:E257"/>
    <mergeCell ref="L270:L273"/>
    <mergeCell ref="M270:M273"/>
    <mergeCell ref="E262:E265"/>
    <mergeCell ref="F262:F265"/>
    <mergeCell ref="G262:G265"/>
    <mergeCell ref="H262:H265"/>
    <mergeCell ref="I262:I265"/>
    <mergeCell ref="J262:J265"/>
    <mergeCell ref="K262:K265"/>
    <mergeCell ref="L262:L265"/>
    <mergeCell ref="M262:M265"/>
    <mergeCell ref="D266:E266"/>
    <mergeCell ref="E258:E261"/>
    <mergeCell ref="F258:F261"/>
    <mergeCell ref="G258:G261"/>
    <mergeCell ref="E246:E248"/>
    <mergeCell ref="F246:F248"/>
    <mergeCell ref="H246:H248"/>
    <mergeCell ref="I246:I248"/>
    <mergeCell ref="J246:J248"/>
    <mergeCell ref="K246:K248"/>
    <mergeCell ref="L246:L248"/>
    <mergeCell ref="M246:M248"/>
    <mergeCell ref="B249:E249"/>
    <mergeCell ref="C250:E250"/>
    <mergeCell ref="D251:E251"/>
    <mergeCell ref="E252:E256"/>
    <mergeCell ref="F252:F256"/>
    <mergeCell ref="G252:G256"/>
    <mergeCell ref="H252:H256"/>
    <mergeCell ref="I252:I256"/>
    <mergeCell ref="J252:J256"/>
    <mergeCell ref="K252:K256"/>
    <mergeCell ref="L252:L256"/>
    <mergeCell ref="M252:M256"/>
    <mergeCell ref="E237:E240"/>
    <mergeCell ref="F237:F240"/>
    <mergeCell ref="G237:G240"/>
    <mergeCell ref="H237:H240"/>
    <mergeCell ref="I237:I240"/>
    <mergeCell ref="J237:J240"/>
    <mergeCell ref="K237:K240"/>
    <mergeCell ref="L237:L240"/>
    <mergeCell ref="M237:M240"/>
    <mergeCell ref="D241:E241"/>
    <mergeCell ref="E242:E245"/>
    <mergeCell ref="F242:F245"/>
    <mergeCell ref="G242:G245"/>
    <mergeCell ref="H242:H245"/>
    <mergeCell ref="I242:I245"/>
    <mergeCell ref="J242:J245"/>
    <mergeCell ref="K242:K245"/>
    <mergeCell ref="L242:L245"/>
    <mergeCell ref="M242:M245"/>
    <mergeCell ref="M219:M222"/>
    <mergeCell ref="E229:E231"/>
    <mergeCell ref="F229:F231"/>
    <mergeCell ref="H229:H231"/>
    <mergeCell ref="I229:I231"/>
    <mergeCell ref="J229:J231"/>
    <mergeCell ref="K229:K231"/>
    <mergeCell ref="L229:L231"/>
    <mergeCell ref="M229:M231"/>
    <mergeCell ref="C232:E232"/>
    <mergeCell ref="D233:E233"/>
    <mergeCell ref="E234:E236"/>
    <mergeCell ref="F234:F236"/>
    <mergeCell ref="H234:H236"/>
    <mergeCell ref="I234:I236"/>
    <mergeCell ref="J234:J236"/>
    <mergeCell ref="K234:K236"/>
    <mergeCell ref="L234:L236"/>
    <mergeCell ref="M234:M236"/>
    <mergeCell ref="G194:G198"/>
    <mergeCell ref="H194:H198"/>
    <mergeCell ref="I194:I198"/>
    <mergeCell ref="J194:J198"/>
    <mergeCell ref="K194:K198"/>
    <mergeCell ref="L194:L198"/>
    <mergeCell ref="M194:M198"/>
    <mergeCell ref="E226:E228"/>
    <mergeCell ref="F226:F228"/>
    <mergeCell ref="H226:H228"/>
    <mergeCell ref="I226:I228"/>
    <mergeCell ref="J226:J228"/>
    <mergeCell ref="K226:K228"/>
    <mergeCell ref="L226:L228"/>
    <mergeCell ref="M226:M228"/>
    <mergeCell ref="E223:E225"/>
    <mergeCell ref="F223:F225"/>
    <mergeCell ref="H223:H225"/>
    <mergeCell ref="I223:I225"/>
    <mergeCell ref="J223:J225"/>
    <mergeCell ref="K223:K225"/>
    <mergeCell ref="L223:L225"/>
    <mergeCell ref="M223:M225"/>
    <mergeCell ref="D218:E218"/>
    <mergeCell ref="E219:E222"/>
    <mergeCell ref="F219:F222"/>
    <mergeCell ref="G219:G222"/>
    <mergeCell ref="H219:H222"/>
    <mergeCell ref="I219:I222"/>
    <mergeCell ref="J219:J222"/>
    <mergeCell ref="K219:K222"/>
    <mergeCell ref="L219:L222"/>
    <mergeCell ref="C183:E183"/>
    <mergeCell ref="D184:E184"/>
    <mergeCell ref="E173:E176"/>
    <mergeCell ref="F173:F176"/>
    <mergeCell ref="H173:H176"/>
    <mergeCell ref="I173:I176"/>
    <mergeCell ref="J173:J176"/>
    <mergeCell ref="K173:K176"/>
    <mergeCell ref="L173:L176"/>
    <mergeCell ref="M173:M176"/>
    <mergeCell ref="D177:E177"/>
    <mergeCell ref="E178:E182"/>
    <mergeCell ref="F178:F182"/>
    <mergeCell ref="G178:G182"/>
    <mergeCell ref="H178:H182"/>
    <mergeCell ref="I178:I182"/>
    <mergeCell ref="J178:J182"/>
    <mergeCell ref="K178:K182"/>
    <mergeCell ref="L178:L182"/>
    <mergeCell ref="M178:M182"/>
    <mergeCell ref="E165:E167"/>
    <mergeCell ref="F165:F167"/>
    <mergeCell ref="H165:H167"/>
    <mergeCell ref="I165:I167"/>
    <mergeCell ref="J165:J167"/>
    <mergeCell ref="K165:K167"/>
    <mergeCell ref="L165:L167"/>
    <mergeCell ref="M165:M167"/>
    <mergeCell ref="D168:E168"/>
    <mergeCell ref="E169:E172"/>
    <mergeCell ref="F169:F172"/>
    <mergeCell ref="H169:H172"/>
    <mergeCell ref="I169:I172"/>
    <mergeCell ref="J169:J172"/>
    <mergeCell ref="K169:K172"/>
    <mergeCell ref="M169:M172"/>
    <mergeCell ref="L169:L172"/>
    <mergeCell ref="G169:G172"/>
    <mergeCell ref="E159:E161"/>
    <mergeCell ref="F159:F161"/>
    <mergeCell ref="H159:H161"/>
    <mergeCell ref="I159:I161"/>
    <mergeCell ref="J159:J161"/>
    <mergeCell ref="K159:K161"/>
    <mergeCell ref="L159:L161"/>
    <mergeCell ref="M159:M161"/>
    <mergeCell ref="E162:E164"/>
    <mergeCell ref="F162:F164"/>
    <mergeCell ref="H162:H164"/>
    <mergeCell ref="I162:I164"/>
    <mergeCell ref="J162:J164"/>
    <mergeCell ref="K162:K164"/>
    <mergeCell ref="L162:L164"/>
    <mergeCell ref="M162:M164"/>
    <mergeCell ref="B151:E151"/>
    <mergeCell ref="C152:E152"/>
    <mergeCell ref="D153:E153"/>
    <mergeCell ref="E154:E158"/>
    <mergeCell ref="F154:F158"/>
    <mergeCell ref="H154:H158"/>
    <mergeCell ref="I154:I158"/>
    <mergeCell ref="J154:J158"/>
    <mergeCell ref="K154:K158"/>
    <mergeCell ref="L154:L158"/>
    <mergeCell ref="M154:M158"/>
    <mergeCell ref="G154:G158"/>
    <mergeCell ref="L140:L144"/>
    <mergeCell ref="M140:M144"/>
    <mergeCell ref="D145:E145"/>
    <mergeCell ref="E146:E150"/>
    <mergeCell ref="F146:F150"/>
    <mergeCell ref="G146:G150"/>
    <mergeCell ref="H146:H150"/>
    <mergeCell ref="I146:I150"/>
    <mergeCell ref="J146:J150"/>
    <mergeCell ref="K146:K150"/>
    <mergeCell ref="L146:L150"/>
    <mergeCell ref="M146:M150"/>
    <mergeCell ref="D129:E129"/>
    <mergeCell ref="E135:E139"/>
    <mergeCell ref="F135:F139"/>
    <mergeCell ref="G135:G139"/>
    <mergeCell ref="H135:H139"/>
    <mergeCell ref="I135:I139"/>
    <mergeCell ref="J135:J139"/>
    <mergeCell ref="K135:K139"/>
    <mergeCell ref="L135:L139"/>
    <mergeCell ref="M135:M139"/>
    <mergeCell ref="E130:E134"/>
    <mergeCell ref="F130:F134"/>
    <mergeCell ref="G130:G134"/>
    <mergeCell ref="H130:H134"/>
    <mergeCell ref="I130:I134"/>
    <mergeCell ref="J130:J134"/>
    <mergeCell ref="K130:K134"/>
    <mergeCell ref="M130:M134"/>
    <mergeCell ref="L130:L134"/>
    <mergeCell ref="E140:E144"/>
    <mergeCell ref="D118:E118"/>
    <mergeCell ref="E119:E123"/>
    <mergeCell ref="F119:F123"/>
    <mergeCell ref="G119:G123"/>
    <mergeCell ref="H119:H123"/>
    <mergeCell ref="I119:I123"/>
    <mergeCell ref="J119:J123"/>
    <mergeCell ref="K119:K123"/>
    <mergeCell ref="L119:L123"/>
    <mergeCell ref="M119:M123"/>
    <mergeCell ref="E124:E128"/>
    <mergeCell ref="F124:F128"/>
    <mergeCell ref="G124:G128"/>
    <mergeCell ref="H124:H128"/>
    <mergeCell ref="I124:I128"/>
    <mergeCell ref="J124:J128"/>
    <mergeCell ref="K124:K128"/>
    <mergeCell ref="L124:L128"/>
    <mergeCell ref="M124:M128"/>
    <mergeCell ref="E112:E114"/>
    <mergeCell ref="F112:F114"/>
    <mergeCell ref="H112:H114"/>
    <mergeCell ref="I112:I114"/>
    <mergeCell ref="J112:J114"/>
    <mergeCell ref="K112:K114"/>
    <mergeCell ref="L112:L114"/>
    <mergeCell ref="M112:M114"/>
    <mergeCell ref="A115:E115"/>
    <mergeCell ref="B116:E116"/>
    <mergeCell ref="C117:E117"/>
    <mergeCell ref="C106:E106"/>
    <mergeCell ref="D107:E107"/>
    <mergeCell ref="E108:E110"/>
    <mergeCell ref="F108:F110"/>
    <mergeCell ref="H108:H110"/>
    <mergeCell ref="I108:I110"/>
    <mergeCell ref="J108:J110"/>
    <mergeCell ref="K108:K110"/>
    <mergeCell ref="L108:L110"/>
    <mergeCell ref="M108:M110"/>
    <mergeCell ref="D111:E111"/>
    <mergeCell ref="B100:E100"/>
    <mergeCell ref="C101:E101"/>
    <mergeCell ref="D102:E102"/>
    <mergeCell ref="E103:E105"/>
    <mergeCell ref="F103:F105"/>
    <mergeCell ref="H103:H105"/>
    <mergeCell ref="I103:I105"/>
    <mergeCell ref="J103:J105"/>
    <mergeCell ref="K103:K105"/>
    <mergeCell ref="L103:L105"/>
    <mergeCell ref="M103:M105"/>
    <mergeCell ref="D93:E93"/>
    <mergeCell ref="A99:E99"/>
    <mergeCell ref="G94:G98"/>
    <mergeCell ref="E94:E98"/>
    <mergeCell ref="F94:F98"/>
    <mergeCell ref="H94:H98"/>
    <mergeCell ref="I94:I98"/>
    <mergeCell ref="J94:J98"/>
    <mergeCell ref="K94:K98"/>
    <mergeCell ref="L94:L98"/>
    <mergeCell ref="M94:M98"/>
    <mergeCell ref="E86:E90"/>
    <mergeCell ref="F86:F90"/>
    <mergeCell ref="H86:H90"/>
    <mergeCell ref="I86:I90"/>
    <mergeCell ref="J86:J90"/>
    <mergeCell ref="K86:K90"/>
    <mergeCell ref="L86:L90"/>
    <mergeCell ref="M86:M90"/>
    <mergeCell ref="B91:E91"/>
    <mergeCell ref="C92:E92"/>
    <mergeCell ref="A78:E78"/>
    <mergeCell ref="B79:E79"/>
    <mergeCell ref="C80:E80"/>
    <mergeCell ref="D81:E81"/>
    <mergeCell ref="E82:E85"/>
    <mergeCell ref="F82:F85"/>
    <mergeCell ref="H82:H85"/>
    <mergeCell ref="I82:I85"/>
    <mergeCell ref="J82:J85"/>
    <mergeCell ref="K82:K85"/>
    <mergeCell ref="L82:L85"/>
    <mergeCell ref="M82:M85"/>
    <mergeCell ref="D69:E69"/>
    <mergeCell ref="H66:H68"/>
    <mergeCell ref="E70:E74"/>
    <mergeCell ref="F70:F74"/>
    <mergeCell ref="G70:G74"/>
    <mergeCell ref="H70:H74"/>
    <mergeCell ref="I70:I74"/>
    <mergeCell ref="J70:J74"/>
    <mergeCell ref="K70:K74"/>
    <mergeCell ref="L70:L74"/>
    <mergeCell ref="M70:M74"/>
    <mergeCell ref="E75:E77"/>
    <mergeCell ref="H75:H77"/>
    <mergeCell ref="I75:I77"/>
    <mergeCell ref="J75:J77"/>
    <mergeCell ref="K75:K77"/>
    <mergeCell ref="L75:L77"/>
    <mergeCell ref="M75:M77"/>
    <mergeCell ref="F75:F77"/>
    <mergeCell ref="M43:M45"/>
    <mergeCell ref="E46:E48"/>
    <mergeCell ref="F46:F48"/>
    <mergeCell ref="H46:H48"/>
    <mergeCell ref="I46:I48"/>
    <mergeCell ref="J46:J48"/>
    <mergeCell ref="K46:K48"/>
    <mergeCell ref="L46:L48"/>
    <mergeCell ref="M46:M48"/>
    <mergeCell ref="I66:I68"/>
    <mergeCell ref="J66:J68"/>
    <mergeCell ref="K66:K68"/>
    <mergeCell ref="L66:L68"/>
    <mergeCell ref="M66:M68"/>
    <mergeCell ref="D56:E56"/>
    <mergeCell ref="A62:E62"/>
    <mergeCell ref="E57:E61"/>
    <mergeCell ref="F57:F61"/>
    <mergeCell ref="G57:G61"/>
    <mergeCell ref="H57:H61"/>
    <mergeCell ref="I57:I61"/>
    <mergeCell ref="J57:J61"/>
    <mergeCell ref="K57:K61"/>
    <mergeCell ref="M57:M61"/>
    <mergeCell ref="L57:L61"/>
    <mergeCell ref="M38:M40"/>
    <mergeCell ref="A49:E49"/>
    <mergeCell ref="B50:E50"/>
    <mergeCell ref="C51:E51"/>
    <mergeCell ref="D52:E52"/>
    <mergeCell ref="E53:E55"/>
    <mergeCell ref="F53:F55"/>
    <mergeCell ref="H53:H55"/>
    <mergeCell ref="I53:I55"/>
    <mergeCell ref="J53:J55"/>
    <mergeCell ref="K53:K55"/>
    <mergeCell ref="L53:L55"/>
    <mergeCell ref="M53:M55"/>
    <mergeCell ref="Q5:V5"/>
    <mergeCell ref="W5:W6"/>
    <mergeCell ref="A1:W1"/>
    <mergeCell ref="A2:O2"/>
    <mergeCell ref="A4:O4"/>
    <mergeCell ref="D27:E27"/>
    <mergeCell ref="E28:E31"/>
    <mergeCell ref="F28:F31"/>
    <mergeCell ref="G28:G31"/>
    <mergeCell ref="H28:H31"/>
    <mergeCell ref="I28:I31"/>
    <mergeCell ref="J28:J31"/>
    <mergeCell ref="K28:K31"/>
    <mergeCell ref="L28:L31"/>
    <mergeCell ref="M28:M31"/>
    <mergeCell ref="D21:E21"/>
    <mergeCell ref="E22:E24"/>
    <mergeCell ref="F22:F24"/>
    <mergeCell ref="H22:H24"/>
    <mergeCell ref="G5:G6"/>
    <mergeCell ref="H5:H6"/>
    <mergeCell ref="I5:I6"/>
    <mergeCell ref="J5:J6"/>
    <mergeCell ref="K5:M5"/>
    <mergeCell ref="N5:N6"/>
    <mergeCell ref="O5:O6"/>
    <mergeCell ref="P5:P6"/>
    <mergeCell ref="C32:E32"/>
    <mergeCell ref="D33:E33"/>
    <mergeCell ref="E34:E36"/>
    <mergeCell ref="F34:F36"/>
    <mergeCell ref="H34:H36"/>
    <mergeCell ref="I34:I36"/>
    <mergeCell ref="J34:J36"/>
    <mergeCell ref="K34:K36"/>
    <mergeCell ref="L34:L36"/>
    <mergeCell ref="M34:M36"/>
    <mergeCell ref="I22:I24"/>
    <mergeCell ref="J22:J24"/>
    <mergeCell ref="K22:K24"/>
    <mergeCell ref="L22:L24"/>
    <mergeCell ref="M22:M24"/>
    <mergeCell ref="B25:E25"/>
    <mergeCell ref="C26:E26"/>
    <mergeCell ref="A7:E17"/>
    <mergeCell ref="A18:E18"/>
    <mergeCell ref="B19:E19"/>
    <mergeCell ref="C20:E20"/>
    <mergeCell ref="A5:E6"/>
    <mergeCell ref="F5:F6"/>
    <mergeCell ref="M310:M314"/>
    <mergeCell ref="E328:E332"/>
    <mergeCell ref="F328:F332"/>
    <mergeCell ref="G328:G332"/>
    <mergeCell ref="H328:H332"/>
    <mergeCell ref="I328:I332"/>
    <mergeCell ref="J328:J332"/>
    <mergeCell ref="K328:K332"/>
    <mergeCell ref="L328:L332"/>
    <mergeCell ref="M328:M332"/>
    <mergeCell ref="E185:E188"/>
    <mergeCell ref="F185:F188"/>
    <mergeCell ref="G185:G188"/>
    <mergeCell ref="H185:H188"/>
    <mergeCell ref="I185:I188"/>
    <mergeCell ref="J185:J188"/>
    <mergeCell ref="K185:K188"/>
    <mergeCell ref="L185:L188"/>
    <mergeCell ref="M185:M188"/>
    <mergeCell ref="E203:E206"/>
    <mergeCell ref="F203:F206"/>
    <mergeCell ref="E189:E193"/>
    <mergeCell ref="F189:F193"/>
    <mergeCell ref="G189:G193"/>
    <mergeCell ref="H189:H193"/>
    <mergeCell ref="I189:I193"/>
    <mergeCell ref="J189:J193"/>
    <mergeCell ref="K189:K193"/>
    <mergeCell ref="L189:L193"/>
    <mergeCell ref="M189:M193"/>
    <mergeCell ref="E194:E198"/>
    <mergeCell ref="M320:M324"/>
    <mergeCell ref="J334:J338"/>
    <mergeCell ref="K334:K338"/>
    <mergeCell ref="L334:L338"/>
    <mergeCell ref="D37:E37"/>
    <mergeCell ref="E38:E40"/>
    <mergeCell ref="F38:F40"/>
    <mergeCell ref="H38:H40"/>
    <mergeCell ref="I38:I40"/>
    <mergeCell ref="F140:F144"/>
    <mergeCell ref="G140:G144"/>
    <mergeCell ref="H140:H144"/>
    <mergeCell ref="I140:I144"/>
    <mergeCell ref="J140:J144"/>
    <mergeCell ref="K140:K144"/>
    <mergeCell ref="J38:J40"/>
    <mergeCell ref="K38:K40"/>
    <mergeCell ref="L38:L40"/>
    <mergeCell ref="B63:E63"/>
    <mergeCell ref="C64:E64"/>
    <mergeCell ref="D65:E65"/>
    <mergeCell ref="E66:E68"/>
    <mergeCell ref="F66:F68"/>
    <mergeCell ref="F194:F198"/>
    <mergeCell ref="C41:E41"/>
    <mergeCell ref="D42:E42"/>
    <mergeCell ref="E43:E45"/>
    <mergeCell ref="F43:F45"/>
    <mergeCell ref="H43:H45"/>
    <mergeCell ref="I43:I45"/>
    <mergeCell ref="J43:J45"/>
    <mergeCell ref="K43:K45"/>
    <mergeCell ref="L43:L45"/>
    <mergeCell ref="A3:O3"/>
    <mergeCell ref="M334:M338"/>
    <mergeCell ref="D357:E357"/>
    <mergeCell ref="E358:E361"/>
    <mergeCell ref="H203:H206"/>
    <mergeCell ref="I203:I206"/>
    <mergeCell ref="J203:J206"/>
    <mergeCell ref="E507:E511"/>
    <mergeCell ref="F507:F511"/>
    <mergeCell ref="G507:G511"/>
    <mergeCell ref="H507:H511"/>
    <mergeCell ref="I507:I511"/>
    <mergeCell ref="J507:J511"/>
    <mergeCell ref="K507:K511"/>
    <mergeCell ref="L507:L511"/>
    <mergeCell ref="M507:M511"/>
    <mergeCell ref="E320:E324"/>
    <mergeCell ref="F320:F324"/>
    <mergeCell ref="H320:H324"/>
    <mergeCell ref="I320:I324"/>
    <mergeCell ref="J320:J324"/>
    <mergeCell ref="K320:K324"/>
    <mergeCell ref="L320:L324"/>
    <mergeCell ref="E339:E342"/>
    <mergeCell ref="F339:F342"/>
    <mergeCell ref="H339:H342"/>
    <mergeCell ref="I339:I342"/>
    <mergeCell ref="G320:G324"/>
    <mergeCell ref="B325:E325"/>
    <mergeCell ref="C326:E326"/>
    <mergeCell ref="D327:E327"/>
    <mergeCell ref="I334:I338"/>
  </mergeCells>
  <phoneticPr fontId="3" type="noConversion"/>
  <printOptions horizontalCentered="1" verticalCentered="1"/>
  <pageMargins left="0.39370078740157483" right="0.39370078740157483" top="0.27559055118110237" bottom="0.15748031496062992" header="0" footer="0"/>
  <pageSetup paperSize="9" scale="87" fitToHeight="0" orientation="landscape" r:id="rId1"/>
  <headerFooter scaleWithDoc="0"/>
  <rowBreaks count="16" manualBreakCount="16">
    <brk id="36" max="22" man="1"/>
    <brk id="68" max="22" man="1"/>
    <brk id="102" max="22" man="1"/>
    <brk id="134" max="22" man="1"/>
    <brk id="167" max="22" man="1"/>
    <brk id="202" max="22" man="1"/>
    <brk id="236" max="22" man="1"/>
    <brk id="269" max="22" man="1"/>
    <brk id="304" max="22" man="1"/>
    <brk id="342" max="22" man="1"/>
    <brk id="376" max="22" man="1"/>
    <brk id="413" max="22" man="1"/>
    <brk id="445" max="22" man="1"/>
    <brk id="479" max="22" man="1"/>
    <brk id="515" max="22" man="1"/>
    <brk id="553" max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sheet 1</vt:lpstr>
      <vt:lpstr>'sheet 1'!Print_Area</vt:lpstr>
      <vt:lpstr>'sheet 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CLIP REPORT</dc:creator>
  <cp:lastModifiedBy>박윤희</cp:lastModifiedBy>
  <cp:lastPrinted>2023-11-17T06:28:59Z</cp:lastPrinted>
  <dcterms:created xsi:type="dcterms:W3CDTF">2016-01-01T01:00:00Z</dcterms:created>
  <dcterms:modified xsi:type="dcterms:W3CDTF">2023-11-17T06:44:54Z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DRClass">
    <vt:lpwstr>0</vt:lpwstr>
  </property>
  <property fmtid="{D5CDD505-2E9C-101B-9397-08002B2CF9AE}" pid="3" name="FDRSet">
    <vt:lpwstr>manual</vt:lpwstr>
  </property>
</Properties>
</file>